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<sst xmlns="http://schemas.openxmlformats.org/spreadsheetml/2006/main" count="307" uniqueCount="182">
  <si>
    <t>L.p.</t>
  </si>
  <si>
    <t>Treść</t>
  </si>
  <si>
    <t>Rozdział</t>
  </si>
  <si>
    <t>1.</t>
  </si>
  <si>
    <t>2.</t>
  </si>
  <si>
    <t>Gospodarka gruntami i nieruchomościami</t>
  </si>
  <si>
    <t>3.</t>
  </si>
  <si>
    <t>Opracowania geodezyjne i kartograficzne</t>
  </si>
  <si>
    <t>Nadzór budowlany</t>
  </si>
  <si>
    <t>4.</t>
  </si>
  <si>
    <t>Urzędy wojewódzkie</t>
  </si>
  <si>
    <t>Komisje poborowe</t>
  </si>
  <si>
    <t>5.</t>
  </si>
  <si>
    <t>I. Wydatki na zadania z zakresu administracji rządowej oraz innych zadań zleconych ustawami</t>
  </si>
  <si>
    <t>Wydatki bieżące</t>
  </si>
  <si>
    <t xml:space="preserve">Wydatki bieżące, w tym: </t>
  </si>
  <si>
    <t>- wynagrodzenia i pochodne</t>
  </si>
  <si>
    <t>010</t>
  </si>
  <si>
    <t>01005</t>
  </si>
  <si>
    <t>Wydatki majątkowe</t>
  </si>
  <si>
    <t>700</t>
  </si>
  <si>
    <t>70005</t>
  </si>
  <si>
    <t>710</t>
  </si>
  <si>
    <t>Prace geodezyjne i kartograficzne (nieinwestycyjne)</t>
  </si>
  <si>
    <t>71013</t>
  </si>
  <si>
    <t>71014</t>
  </si>
  <si>
    <t>71015</t>
  </si>
  <si>
    <t>Wydatki bieżące, w tym:</t>
  </si>
  <si>
    <t>750</t>
  </si>
  <si>
    <t>75011</t>
  </si>
  <si>
    <t>75045</t>
  </si>
  <si>
    <t>754</t>
  </si>
  <si>
    <t>75411</t>
  </si>
  <si>
    <t>Wydatki bieżace, w tym:</t>
  </si>
  <si>
    <t>6.</t>
  </si>
  <si>
    <t>851</t>
  </si>
  <si>
    <t>85156</t>
  </si>
  <si>
    <t>Składki na ubezpieczenie zdrowotne oraz świadczenia dla osób nie objętych obowiązkiem ubezpieczenia zdrowotnego</t>
  </si>
  <si>
    <t>- domy dziecka</t>
  </si>
  <si>
    <t>- bezrobotni</t>
  </si>
  <si>
    <t>7.</t>
  </si>
  <si>
    <t>853</t>
  </si>
  <si>
    <t>Powiatowe centra pomocy rodzinie</t>
  </si>
  <si>
    <t>85321</t>
  </si>
  <si>
    <t>Powiatowe urzędy pracy</t>
  </si>
  <si>
    <t>85333</t>
  </si>
  <si>
    <t>II. Wydatki na zadania własne powiatu</t>
  </si>
  <si>
    <t>020</t>
  </si>
  <si>
    <t>02002</t>
  </si>
  <si>
    <t>600</t>
  </si>
  <si>
    <t>60014</t>
  </si>
  <si>
    <t>Drogi publiczne powiatowe</t>
  </si>
  <si>
    <t>Rady powiatów</t>
  </si>
  <si>
    <t>Starostwa powiatowe</t>
  </si>
  <si>
    <t>75019</t>
  </si>
  <si>
    <t>75020</t>
  </si>
  <si>
    <t>75414</t>
  </si>
  <si>
    <t>Obrona cywilna</t>
  </si>
  <si>
    <t>Obsługa papierów wartościowych, kredytów i pożyczek jednostek samorządu terytorialnego</t>
  </si>
  <si>
    <t>757</t>
  </si>
  <si>
    <t>75702</t>
  </si>
  <si>
    <t>Rezerwy ogólne i celowe</t>
  </si>
  <si>
    <t>758</t>
  </si>
  <si>
    <t>75818</t>
  </si>
  <si>
    <t>8.</t>
  </si>
  <si>
    <t>Szkoły podstawowe specjalne</t>
  </si>
  <si>
    <t>801</t>
  </si>
  <si>
    <t>80102</t>
  </si>
  <si>
    <t>Gimnazja</t>
  </si>
  <si>
    <t>80110</t>
  </si>
  <si>
    <t>Gimnazja specjalne</t>
  </si>
  <si>
    <t>80111</t>
  </si>
  <si>
    <t>80120</t>
  </si>
  <si>
    <t>Licea ogólnokształcące</t>
  </si>
  <si>
    <t>80123</t>
  </si>
  <si>
    <t>Licea profilowane</t>
  </si>
  <si>
    <t>Szkoły zawodowe</t>
  </si>
  <si>
    <t>80130</t>
  </si>
  <si>
    <t>80134</t>
  </si>
  <si>
    <t>Szkoły zawodowe specjalne</t>
  </si>
  <si>
    <t>Dokształcanie i doskonalenie nauczycieli</t>
  </si>
  <si>
    <t>80146</t>
  </si>
  <si>
    <t>Pozostała działalność</t>
  </si>
  <si>
    <t>Gospodarstwa pomocnicze</t>
  </si>
  <si>
    <t>9.</t>
  </si>
  <si>
    <t>Szpitale ogólne</t>
  </si>
  <si>
    <t>85111</t>
  </si>
  <si>
    <t>10.</t>
  </si>
  <si>
    <t>Placówki opiekuńczo-wychowawcze</t>
  </si>
  <si>
    <t>Domy pomocy społecznej</t>
  </si>
  <si>
    <t>Rodziny zastępcze</t>
  </si>
  <si>
    <t>11.</t>
  </si>
  <si>
    <t>854</t>
  </si>
  <si>
    <t>Świetlice szkolne</t>
  </si>
  <si>
    <t>85401</t>
  </si>
  <si>
    <t>85403</t>
  </si>
  <si>
    <t>Specjalne ośroki szkolno-wychowawcze</t>
  </si>
  <si>
    <t>85406</t>
  </si>
  <si>
    <t>Poradnie psychologiczno-pedagogiczne oraz inne poradnie specjalistyczne</t>
  </si>
  <si>
    <t>85410</t>
  </si>
  <si>
    <t>Internaty i bursy szkolne</t>
  </si>
  <si>
    <t>Pomoc materialne dla uczniów (stypendia)</t>
  </si>
  <si>
    <t>85415</t>
  </si>
  <si>
    <t>85446</t>
  </si>
  <si>
    <t>85495</t>
  </si>
  <si>
    <t>12.</t>
  </si>
  <si>
    <t>921</t>
  </si>
  <si>
    <t>92105</t>
  </si>
  <si>
    <t xml:space="preserve">Pozostałe zadania w zakresie kultury </t>
  </si>
  <si>
    <t>92116</t>
  </si>
  <si>
    <t>92118</t>
  </si>
  <si>
    <t>13.</t>
  </si>
  <si>
    <t>926</t>
  </si>
  <si>
    <t>92605</t>
  </si>
  <si>
    <t>Zadania w zakresie kultury fizycznej i sportu</t>
  </si>
  <si>
    <t>14.</t>
  </si>
  <si>
    <t>OGÓŁEM:</t>
  </si>
  <si>
    <t>ROLNICTWO I ŁOWIECTWO</t>
  </si>
  <si>
    <t>GOSPODARKA MIESZKANIOWA</t>
  </si>
  <si>
    <t>DZIAŁALNOŚĆ USŁUGOWA</t>
  </si>
  <si>
    <t>ADMINISTRACJA PUBLICZNA</t>
  </si>
  <si>
    <t>LEŚNICTWO</t>
  </si>
  <si>
    <t>TRANSPORT I ŁĄCZNOŚĆ</t>
  </si>
  <si>
    <t>OBSŁUGA DŁUGU PUBLICZNEGO</t>
  </si>
  <si>
    <t>OŚWIATA I WYCHOWANIE</t>
  </si>
  <si>
    <t>OCHRONA ZDROWIA</t>
  </si>
  <si>
    <t>EDUKACYJNA OPIEKA WYCHOWAWCZA</t>
  </si>
  <si>
    <t>KULTURA I OCHRONA DZIEDZICTWA NARODOWEGO</t>
  </si>
  <si>
    <t>KULTURA FIZYCZNA I SPORT</t>
  </si>
  <si>
    <t>Dział</t>
  </si>
  <si>
    <t>852</t>
  </si>
  <si>
    <t>85218</t>
  </si>
  <si>
    <t>Zespoły do spraw orzekania o stopniu niepełnospr.</t>
  </si>
  <si>
    <t>85201</t>
  </si>
  <si>
    <t>85202</t>
  </si>
  <si>
    <t>85204</t>
  </si>
  <si>
    <t>85295</t>
  </si>
  <si>
    <t>Komendy powiatowe Państwowej Straży Pożarnej</t>
  </si>
  <si>
    <t>85154</t>
  </si>
  <si>
    <t>Przeciwdziałanie alkoholizmowi</t>
  </si>
  <si>
    <t>Pozostała działalność (w tym: FŚS)</t>
  </si>
  <si>
    <t>POMOC SPOŁECZNA</t>
  </si>
  <si>
    <t>POZOSTAŁE ZADANIA W ZAKRESIE POLITYKI SPOŁECZNEJ</t>
  </si>
  <si>
    <t xml:space="preserve">RÓŻNE ROZLICZENIA </t>
  </si>
  <si>
    <t>- dotacje</t>
  </si>
  <si>
    <t>Pomoc materialna dla studentów</t>
  </si>
  <si>
    <t>Plan na 2006r.</t>
  </si>
  <si>
    <t>75075</t>
  </si>
  <si>
    <t>Promocja jednostek samorządu terytorialnego</t>
  </si>
  <si>
    <t>Wydatki bieżące, w tym: wynagrodzenia i pochodne</t>
  </si>
  <si>
    <t>Plan po zmianach</t>
  </si>
  <si>
    <t>Wskaźnik %</t>
  </si>
  <si>
    <t>Kol. 7:6</t>
  </si>
  <si>
    <t>Kol. 6:5</t>
  </si>
  <si>
    <t>Tabela nr 2</t>
  </si>
  <si>
    <t>(w złotych)</t>
  </si>
  <si>
    <t>III. Wydatki z tytułu zawartych umów, porozumień</t>
  </si>
  <si>
    <t>Wydatki bieżace -dotacje</t>
  </si>
  <si>
    <t>85395</t>
  </si>
  <si>
    <t xml:space="preserve">Pozostała działalność </t>
  </si>
  <si>
    <r>
      <t xml:space="preserve">Biblioteka </t>
    </r>
    <r>
      <rPr>
        <sz val="11"/>
        <color indexed="8"/>
        <rFont val="Arial CE"/>
        <family val="0"/>
      </rPr>
      <t>- dotacja</t>
    </r>
  </si>
  <si>
    <t>925</t>
  </si>
  <si>
    <t>92595</t>
  </si>
  <si>
    <t>OGRODY BOTANICZNE I ZOOLOGICZNE ORAZ NATURALNE OBSZARY I OBIEKTY CHRONIONEJ PRZYRODY</t>
  </si>
  <si>
    <r>
      <t xml:space="preserve">Muzea </t>
    </r>
    <r>
      <rPr>
        <sz val="11"/>
        <color indexed="8"/>
        <rFont val="Arial CE"/>
        <family val="0"/>
      </rPr>
      <t>- dotacje</t>
    </r>
  </si>
  <si>
    <r>
      <t>Pozostała działalność</t>
    </r>
    <r>
      <rPr>
        <sz val="11"/>
        <color indexed="8"/>
        <rFont val="Arial CE"/>
        <family val="0"/>
      </rPr>
      <t xml:space="preserve"> - dotacje</t>
    </r>
  </si>
  <si>
    <t>92601</t>
  </si>
  <si>
    <t>Obiekty sportowe</t>
  </si>
  <si>
    <t>15.</t>
  </si>
  <si>
    <t>BEZPIECZEŃSTWO PUBLICZNE I OCHRONA PRZECIWPOŻ.</t>
  </si>
  <si>
    <t>SZKOLNICTWO WYŻSZE</t>
  </si>
  <si>
    <t>16.</t>
  </si>
  <si>
    <r>
      <t>Komisje poborowe -</t>
    </r>
    <r>
      <rPr>
        <sz val="11"/>
        <color indexed="8"/>
        <rFont val="Arial CE"/>
        <family val="0"/>
      </rPr>
      <t xml:space="preserve"> Wydatki bieżące</t>
    </r>
  </si>
  <si>
    <t>Nadzór nad gospodarką leśną - wydatki bieżące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</si>
  <si>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</si>
  <si>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</si>
  <si>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Ratownictwo medyczne</t>
  </si>
  <si>
    <t>85141</t>
  </si>
  <si>
    <t>Prace geodezyjno-urządzeniowe na potrzeby rolnictwa</t>
  </si>
  <si>
    <t>Wydatki bieżace</t>
  </si>
  <si>
    <t xml:space="preserve">                                                      Plan i wykonanie wydatków budżetowych w 2006r.</t>
  </si>
  <si>
    <t>Wykonanie za okres od 01.01.-31.12.2006r.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</si>
</sst>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6">
    <font>
      <sz val="10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4" fontId="2" fillId="0" borderId="1" xfId="0" applyNumberFormat="1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5" fontId="1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5" fontId="1" fillId="2" borderId="4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2" fillId="0" borderId="9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2" fillId="2" borderId="14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wrapText="1"/>
    </xf>
    <xf numFmtId="49" fontId="2" fillId="0" borderId="3" xfId="0" applyNumberFormat="1" applyFont="1" applyBorder="1" applyAlignment="1">
      <alignment/>
    </xf>
    <xf numFmtId="0" fontId="1" fillId="2" borderId="14" xfId="0" applyFont="1" applyFill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0" fontId="2" fillId="2" borderId="14" xfId="0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view="pageBreakPreview" zoomScaleNormal="75" zoomScaleSheetLayoutView="100" workbookViewId="0" topLeftCell="A199">
      <selection activeCell="D76" sqref="D76"/>
    </sheetView>
  </sheetViews>
  <sheetFormatPr defaultColWidth="9.00390625" defaultRowHeight="12.75"/>
  <cols>
    <col min="1" max="1" width="4.375" style="1" customWidth="1"/>
    <col min="2" max="2" width="61.00390625" style="1" customWidth="1"/>
    <col min="3" max="3" width="6.625" style="1" customWidth="1"/>
    <col min="4" max="4" width="9.75390625" style="1" customWidth="1"/>
    <col min="5" max="5" width="13.75390625" style="1" customWidth="1"/>
    <col min="6" max="6" width="13.875" style="1" customWidth="1"/>
    <col min="7" max="7" width="16.25390625" style="1" customWidth="1"/>
    <col min="8" max="8" width="9.25390625" style="1" customWidth="1"/>
    <col min="9" max="9" width="11.25390625" style="1" customWidth="1"/>
    <col min="10" max="16384" width="9.125" style="1" customWidth="1"/>
  </cols>
  <sheetData>
    <row r="1" spans="1:7" ht="15">
      <c r="A1" s="3"/>
      <c r="B1" s="3"/>
      <c r="C1" s="18"/>
      <c r="D1" s="4"/>
      <c r="E1" s="3"/>
      <c r="G1" s="3" t="s">
        <v>154</v>
      </c>
    </row>
    <row r="2" spans="1:5" ht="15">
      <c r="A2" s="3"/>
      <c r="B2" s="3"/>
      <c r="C2" s="4"/>
      <c r="D2" s="4"/>
      <c r="E2" s="3"/>
    </row>
    <row r="3" spans="1:5" ht="15">
      <c r="A3" s="3"/>
      <c r="B3" s="4" t="s">
        <v>180</v>
      </c>
      <c r="D3" s="4"/>
      <c r="E3" s="3"/>
    </row>
    <row r="4" spans="1:8" ht="15.75" thickBot="1">
      <c r="A4" s="3"/>
      <c r="B4" s="4"/>
      <c r="D4" s="4"/>
      <c r="E4" s="3"/>
      <c r="H4" s="3" t="s">
        <v>155</v>
      </c>
    </row>
    <row r="5" spans="1:9" ht="19.5" customHeight="1">
      <c r="A5" s="103" t="s">
        <v>0</v>
      </c>
      <c r="B5" s="100" t="s">
        <v>1</v>
      </c>
      <c r="C5" s="98" t="s">
        <v>129</v>
      </c>
      <c r="D5" s="98" t="s">
        <v>2</v>
      </c>
      <c r="E5" s="98" t="s">
        <v>146</v>
      </c>
      <c r="F5" s="94" t="s">
        <v>150</v>
      </c>
      <c r="G5" s="94" t="s">
        <v>181</v>
      </c>
      <c r="H5" s="96" t="s">
        <v>151</v>
      </c>
      <c r="I5" s="97"/>
    </row>
    <row r="6" spans="1:9" ht="38.25" customHeight="1" thickBot="1">
      <c r="A6" s="104"/>
      <c r="B6" s="101"/>
      <c r="C6" s="99"/>
      <c r="D6" s="99"/>
      <c r="E6" s="99"/>
      <c r="F6" s="95"/>
      <c r="G6" s="95"/>
      <c r="H6" s="33" t="s">
        <v>152</v>
      </c>
      <c r="I6" s="34" t="s">
        <v>153</v>
      </c>
    </row>
    <row r="7" spans="1:9" ht="15" customHeight="1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5">
        <v>6</v>
      </c>
      <c r="G7" s="45">
        <v>7</v>
      </c>
      <c r="H7" s="45">
        <v>8</v>
      </c>
      <c r="I7" s="46">
        <v>9</v>
      </c>
    </row>
    <row r="8" spans="1:9" ht="30.75" customHeight="1" thickBot="1">
      <c r="A8" s="79"/>
      <c r="B8" s="80" t="s">
        <v>13</v>
      </c>
      <c r="C8" s="49"/>
      <c r="D8" s="50"/>
      <c r="E8" s="51">
        <f>SUM(E9+E12+E15+E24+E32+E36+E42+E49)</f>
        <v>7855453</v>
      </c>
      <c r="F8" s="51">
        <f>SUM(F9+F12+F15+F24+F32+F36+F42+F49)</f>
        <v>7984570</v>
      </c>
      <c r="G8" s="67">
        <f>SUM(G9+G12+G15+G24+G32+G36+G42+G49)</f>
        <v>7590396.97</v>
      </c>
      <c r="H8" s="52">
        <f>SUM(G8/F8*100)</f>
        <v>95.06331549476052</v>
      </c>
      <c r="I8" s="53">
        <f>SUM(F8/E8*100)</f>
        <v>101.6436607793338</v>
      </c>
    </row>
    <row r="9" spans="1:9" ht="15">
      <c r="A9" s="92" t="s">
        <v>3</v>
      </c>
      <c r="B9" s="78" t="s">
        <v>117</v>
      </c>
      <c r="C9" s="12" t="s">
        <v>17</v>
      </c>
      <c r="D9" s="8"/>
      <c r="E9" s="47">
        <f aca="true" t="shared" si="0" ref="E9:G10">SUM(E10)</f>
        <v>10000</v>
      </c>
      <c r="F9" s="47">
        <f t="shared" si="0"/>
        <v>18000</v>
      </c>
      <c r="G9" s="55">
        <f t="shared" si="0"/>
        <v>17965.7</v>
      </c>
      <c r="H9" s="32">
        <f aca="true" t="shared" si="1" ref="H9:H83">SUM(G9/F9*100)</f>
        <v>99.80944444444445</v>
      </c>
      <c r="I9" s="35">
        <f aca="true" t="shared" si="2" ref="I9:I83">SUM(F9/E9*100)</f>
        <v>180</v>
      </c>
    </row>
    <row r="10" spans="1:9" ht="15">
      <c r="A10" s="91"/>
      <c r="B10" s="72" t="s">
        <v>178</v>
      </c>
      <c r="C10" s="5"/>
      <c r="D10" s="5" t="s">
        <v>18</v>
      </c>
      <c r="E10" s="19">
        <f t="shared" si="0"/>
        <v>10000</v>
      </c>
      <c r="F10" s="19">
        <f t="shared" si="0"/>
        <v>18000</v>
      </c>
      <c r="G10" s="56">
        <f t="shared" si="0"/>
        <v>17965.7</v>
      </c>
      <c r="H10" s="26">
        <f t="shared" si="1"/>
        <v>99.80944444444445</v>
      </c>
      <c r="I10" s="36">
        <f t="shared" si="2"/>
        <v>180</v>
      </c>
    </row>
    <row r="11" spans="1:9" ht="14.25">
      <c r="A11" s="91"/>
      <c r="B11" s="6" t="s">
        <v>14</v>
      </c>
      <c r="C11" s="5"/>
      <c r="D11" s="5"/>
      <c r="E11" s="23">
        <v>10000</v>
      </c>
      <c r="F11" s="19">
        <v>18000</v>
      </c>
      <c r="G11" s="56">
        <v>17965.7</v>
      </c>
      <c r="H11" s="26">
        <f t="shared" si="1"/>
        <v>99.80944444444445</v>
      </c>
      <c r="I11" s="36">
        <f t="shared" si="2"/>
        <v>180</v>
      </c>
    </row>
    <row r="12" spans="1:9" ht="15">
      <c r="A12" s="91" t="s">
        <v>4</v>
      </c>
      <c r="B12" s="72" t="s">
        <v>118</v>
      </c>
      <c r="C12" s="11" t="s">
        <v>20</v>
      </c>
      <c r="D12" s="5"/>
      <c r="E12" s="41">
        <f aca="true" t="shared" si="3" ref="E12:G13">SUM(E13)</f>
        <v>45000</v>
      </c>
      <c r="F12" s="41">
        <f t="shared" si="3"/>
        <v>51482</v>
      </c>
      <c r="G12" s="57">
        <f t="shared" si="3"/>
        <v>51482</v>
      </c>
      <c r="H12" s="31">
        <f t="shared" si="1"/>
        <v>100</v>
      </c>
      <c r="I12" s="37">
        <f t="shared" si="2"/>
        <v>114.40444444444444</v>
      </c>
    </row>
    <row r="13" spans="1:9" ht="15">
      <c r="A13" s="91"/>
      <c r="B13" s="72" t="s">
        <v>5</v>
      </c>
      <c r="C13" s="5"/>
      <c r="D13" s="5" t="s">
        <v>21</v>
      </c>
      <c r="E13" s="19">
        <f t="shared" si="3"/>
        <v>45000</v>
      </c>
      <c r="F13" s="19">
        <f t="shared" si="3"/>
        <v>51482</v>
      </c>
      <c r="G13" s="56">
        <f t="shared" si="3"/>
        <v>51482</v>
      </c>
      <c r="H13" s="26">
        <f t="shared" si="1"/>
        <v>100</v>
      </c>
      <c r="I13" s="36">
        <f t="shared" si="2"/>
        <v>114.40444444444444</v>
      </c>
    </row>
    <row r="14" spans="1:9" ht="14.25">
      <c r="A14" s="91"/>
      <c r="B14" s="6" t="s">
        <v>14</v>
      </c>
      <c r="C14" s="5"/>
      <c r="D14" s="5"/>
      <c r="E14" s="23">
        <v>45000</v>
      </c>
      <c r="F14" s="19">
        <v>51482</v>
      </c>
      <c r="G14" s="56">
        <v>51482</v>
      </c>
      <c r="H14" s="26">
        <f t="shared" si="1"/>
        <v>100</v>
      </c>
      <c r="I14" s="36">
        <f t="shared" si="2"/>
        <v>114.40444444444444</v>
      </c>
    </row>
    <row r="15" spans="1:9" ht="15">
      <c r="A15" s="91" t="s">
        <v>6</v>
      </c>
      <c r="B15" s="72" t="s">
        <v>119</v>
      </c>
      <c r="C15" s="11" t="s">
        <v>22</v>
      </c>
      <c r="D15" s="5"/>
      <c r="E15" s="41">
        <f>SUM(E16+E18+E20)</f>
        <v>321000</v>
      </c>
      <c r="F15" s="41">
        <f>SUM(F16+F18+F20)</f>
        <v>340930</v>
      </c>
      <c r="G15" s="57">
        <f>SUM(G16+G18+G20)</f>
        <v>340924.77</v>
      </c>
      <c r="H15" s="31">
        <f t="shared" si="1"/>
        <v>99.99846596075442</v>
      </c>
      <c r="I15" s="37">
        <f t="shared" si="2"/>
        <v>106.20872274143302</v>
      </c>
    </row>
    <row r="16" spans="1:9" ht="15">
      <c r="A16" s="91"/>
      <c r="B16" s="72" t="s">
        <v>23</v>
      </c>
      <c r="C16" s="5"/>
      <c r="D16" s="5" t="s">
        <v>24</v>
      </c>
      <c r="E16" s="19">
        <f>SUM(E17)</f>
        <v>70000</v>
      </c>
      <c r="F16" s="19">
        <f>SUM(F17)</f>
        <v>70000</v>
      </c>
      <c r="G16" s="56">
        <f>SUM(G17)</f>
        <v>70000</v>
      </c>
      <c r="H16" s="26">
        <f t="shared" si="1"/>
        <v>100</v>
      </c>
      <c r="I16" s="36">
        <f t="shared" si="2"/>
        <v>100</v>
      </c>
    </row>
    <row r="17" spans="1:9" ht="14.25">
      <c r="A17" s="91"/>
      <c r="B17" s="6" t="s">
        <v>14</v>
      </c>
      <c r="C17" s="5"/>
      <c r="D17" s="5"/>
      <c r="E17" s="23">
        <v>70000</v>
      </c>
      <c r="F17" s="19">
        <v>70000</v>
      </c>
      <c r="G17" s="56">
        <v>70000</v>
      </c>
      <c r="H17" s="26">
        <f t="shared" si="1"/>
        <v>100</v>
      </c>
      <c r="I17" s="36">
        <f t="shared" si="2"/>
        <v>100</v>
      </c>
    </row>
    <row r="18" spans="1:9" ht="15">
      <c r="A18" s="91"/>
      <c r="B18" s="72" t="s">
        <v>7</v>
      </c>
      <c r="C18" s="5"/>
      <c r="D18" s="5" t="s">
        <v>25</v>
      </c>
      <c r="E18" s="19">
        <f>SUM(E19)</f>
        <v>10000</v>
      </c>
      <c r="F18" s="19">
        <f>SUM(F19)</f>
        <v>10000</v>
      </c>
      <c r="G18" s="56">
        <f>SUM(G19)</f>
        <v>10000</v>
      </c>
      <c r="H18" s="26">
        <f t="shared" si="1"/>
        <v>100</v>
      </c>
      <c r="I18" s="36">
        <f t="shared" si="2"/>
        <v>100</v>
      </c>
    </row>
    <row r="19" spans="1:9" ht="14.25">
      <c r="A19" s="91"/>
      <c r="B19" s="6" t="s">
        <v>14</v>
      </c>
      <c r="C19" s="5"/>
      <c r="D19" s="5"/>
      <c r="E19" s="23">
        <v>10000</v>
      </c>
      <c r="F19" s="19">
        <v>10000</v>
      </c>
      <c r="G19" s="56">
        <v>10000</v>
      </c>
      <c r="H19" s="26">
        <f t="shared" si="1"/>
        <v>100</v>
      </c>
      <c r="I19" s="36">
        <f t="shared" si="2"/>
        <v>100</v>
      </c>
    </row>
    <row r="20" spans="1:9" ht="15">
      <c r="A20" s="91"/>
      <c r="B20" s="72" t="s">
        <v>8</v>
      </c>
      <c r="C20" s="5"/>
      <c r="D20" s="5" t="s">
        <v>26</v>
      </c>
      <c r="E20" s="23">
        <f>SUM(E21+E23)</f>
        <v>241000</v>
      </c>
      <c r="F20" s="19">
        <f>SUM(F21+F23)</f>
        <v>260930</v>
      </c>
      <c r="G20" s="56">
        <f>SUM(G21+G23)</f>
        <v>260924.77</v>
      </c>
      <c r="H20" s="26">
        <f t="shared" si="1"/>
        <v>99.99799563101215</v>
      </c>
      <c r="I20" s="36">
        <f t="shared" si="2"/>
        <v>108.26970954356847</v>
      </c>
    </row>
    <row r="21" spans="1:9" ht="14.25">
      <c r="A21" s="91"/>
      <c r="B21" s="6" t="s">
        <v>15</v>
      </c>
      <c r="C21" s="7"/>
      <c r="D21" s="7"/>
      <c r="E21" s="23">
        <v>196000</v>
      </c>
      <c r="F21" s="19">
        <v>215930</v>
      </c>
      <c r="G21" s="56">
        <v>215924.78</v>
      </c>
      <c r="H21" s="26">
        <f t="shared" si="1"/>
        <v>99.99758254990043</v>
      </c>
      <c r="I21" s="36">
        <f t="shared" si="2"/>
        <v>110.16836734693878</v>
      </c>
    </row>
    <row r="22" spans="1:9" ht="14.25">
      <c r="A22" s="91"/>
      <c r="B22" s="6" t="s">
        <v>16</v>
      </c>
      <c r="C22" s="7"/>
      <c r="D22" s="7"/>
      <c r="E22" s="23">
        <v>152100</v>
      </c>
      <c r="F22" s="19">
        <v>161303</v>
      </c>
      <c r="G22" s="56">
        <v>161302.7</v>
      </c>
      <c r="H22" s="26">
        <f t="shared" si="1"/>
        <v>99.99981401461847</v>
      </c>
      <c r="I22" s="36">
        <f t="shared" si="2"/>
        <v>106.05062458908611</v>
      </c>
    </row>
    <row r="23" spans="1:9" ht="14.25">
      <c r="A23" s="91"/>
      <c r="B23" s="6" t="s">
        <v>19</v>
      </c>
      <c r="C23" s="7"/>
      <c r="D23" s="7"/>
      <c r="E23" s="23">
        <v>45000</v>
      </c>
      <c r="F23" s="19">
        <v>45000</v>
      </c>
      <c r="G23" s="56">
        <v>44999.99</v>
      </c>
      <c r="H23" s="26">
        <f t="shared" si="1"/>
        <v>99.99997777777777</v>
      </c>
      <c r="I23" s="36">
        <f t="shared" si="2"/>
        <v>100</v>
      </c>
    </row>
    <row r="24" spans="1:9" ht="15">
      <c r="A24" s="91" t="s">
        <v>9</v>
      </c>
      <c r="B24" s="73" t="s">
        <v>120</v>
      </c>
      <c r="C24" s="11" t="s">
        <v>28</v>
      </c>
      <c r="D24" s="5"/>
      <c r="E24" s="41">
        <f>SUM(E25+E28)</f>
        <v>226453</v>
      </c>
      <c r="F24" s="41">
        <f>SUM(F25+F28)</f>
        <v>222321</v>
      </c>
      <c r="G24" s="57">
        <f>SUM(G25+G28)</f>
        <v>222320.15</v>
      </c>
      <c r="H24" s="31">
        <f t="shared" si="1"/>
        <v>99.9996176699457</v>
      </c>
      <c r="I24" s="37">
        <f t="shared" si="2"/>
        <v>98.17533881202722</v>
      </c>
    </row>
    <row r="25" spans="1:9" ht="15">
      <c r="A25" s="91"/>
      <c r="B25" s="74" t="s">
        <v>10</v>
      </c>
      <c r="C25" s="5"/>
      <c r="D25" s="5" t="s">
        <v>29</v>
      </c>
      <c r="E25" s="23">
        <f>SUM(E26)</f>
        <v>212453</v>
      </c>
      <c r="F25" s="19">
        <f>SUM(F26)</f>
        <v>206024</v>
      </c>
      <c r="G25" s="56">
        <f>SUM(G26)</f>
        <v>206023.27</v>
      </c>
      <c r="H25" s="26">
        <f t="shared" si="1"/>
        <v>99.99964567234885</v>
      </c>
      <c r="I25" s="36">
        <f t="shared" si="2"/>
        <v>96.97391893736497</v>
      </c>
    </row>
    <row r="26" spans="1:9" ht="14.25">
      <c r="A26" s="91"/>
      <c r="B26" s="6" t="s">
        <v>27</v>
      </c>
      <c r="C26" s="5"/>
      <c r="D26" s="5"/>
      <c r="E26" s="23">
        <v>212453</v>
      </c>
      <c r="F26" s="19">
        <v>206024</v>
      </c>
      <c r="G26" s="56">
        <v>206023.27</v>
      </c>
      <c r="H26" s="26">
        <f t="shared" si="1"/>
        <v>99.99964567234885</v>
      </c>
      <c r="I26" s="36">
        <f t="shared" si="2"/>
        <v>96.97391893736497</v>
      </c>
    </row>
    <row r="27" spans="1:9" ht="14.25">
      <c r="A27" s="91"/>
      <c r="B27" s="6" t="s">
        <v>16</v>
      </c>
      <c r="C27" s="5"/>
      <c r="D27" s="5"/>
      <c r="E27" s="23">
        <v>208264</v>
      </c>
      <c r="F27" s="19">
        <v>204424</v>
      </c>
      <c r="G27" s="56">
        <v>204423.27</v>
      </c>
      <c r="H27" s="26">
        <f t="shared" si="1"/>
        <v>99.99964289907251</v>
      </c>
      <c r="I27" s="36">
        <f t="shared" si="2"/>
        <v>98.15618637882687</v>
      </c>
    </row>
    <row r="28" spans="1:9" ht="15">
      <c r="A28" s="91"/>
      <c r="B28" s="74" t="s">
        <v>11</v>
      </c>
      <c r="C28" s="5"/>
      <c r="D28" s="5" t="s">
        <v>30</v>
      </c>
      <c r="E28" s="19">
        <f>SUM(E29)</f>
        <v>14000</v>
      </c>
      <c r="F28" s="19">
        <f>SUM(F29)</f>
        <v>16297</v>
      </c>
      <c r="G28" s="56">
        <f>SUM(G29)</f>
        <v>16296.88</v>
      </c>
      <c r="H28" s="26">
        <f t="shared" si="1"/>
        <v>99.99926366815977</v>
      </c>
      <c r="I28" s="36">
        <f t="shared" si="2"/>
        <v>116.40714285714286</v>
      </c>
    </row>
    <row r="29" spans="1:9" ht="14.25">
      <c r="A29" s="91"/>
      <c r="B29" s="6" t="s">
        <v>27</v>
      </c>
      <c r="C29" s="5"/>
      <c r="D29" s="5"/>
      <c r="E29" s="23">
        <v>14000</v>
      </c>
      <c r="F29" s="19">
        <v>16297</v>
      </c>
      <c r="G29" s="56">
        <v>16296.88</v>
      </c>
      <c r="H29" s="26">
        <f t="shared" si="1"/>
        <v>99.99926366815977</v>
      </c>
      <c r="I29" s="36">
        <f t="shared" si="2"/>
        <v>116.40714285714286</v>
      </c>
    </row>
    <row r="30" spans="1:9" ht="14.25">
      <c r="A30" s="91"/>
      <c r="B30" s="6" t="s">
        <v>16</v>
      </c>
      <c r="C30" s="5"/>
      <c r="D30" s="5"/>
      <c r="E30" s="23">
        <v>10300</v>
      </c>
      <c r="F30" s="19">
        <v>9860</v>
      </c>
      <c r="G30" s="56">
        <v>9860.06</v>
      </c>
      <c r="H30" s="26">
        <f t="shared" si="1"/>
        <v>100.00060851926978</v>
      </c>
      <c r="I30" s="36">
        <f t="shared" si="2"/>
        <v>95.72815533980582</v>
      </c>
    </row>
    <row r="31" spans="1:9" ht="15">
      <c r="A31" s="89">
        <v>1</v>
      </c>
      <c r="B31" s="16">
        <v>2</v>
      </c>
      <c r="C31" s="16">
        <v>3</v>
      </c>
      <c r="D31" s="16">
        <v>4</v>
      </c>
      <c r="E31" s="16">
        <v>5</v>
      </c>
      <c r="F31" s="71">
        <v>6</v>
      </c>
      <c r="G31" s="71">
        <v>7</v>
      </c>
      <c r="H31" s="71">
        <v>8</v>
      </c>
      <c r="I31" s="90">
        <v>9</v>
      </c>
    </row>
    <row r="32" spans="1:9" ht="30">
      <c r="A32" s="102" t="s">
        <v>12</v>
      </c>
      <c r="B32" s="75" t="s">
        <v>174</v>
      </c>
      <c r="C32" s="16">
        <v>751</v>
      </c>
      <c r="D32" s="16"/>
      <c r="E32" s="61">
        <f aca="true" t="shared" si="4" ref="E32:G33">SUM(E33)</f>
        <v>0</v>
      </c>
      <c r="F32" s="61">
        <f t="shared" si="4"/>
        <v>27207</v>
      </c>
      <c r="G32" s="62">
        <f t="shared" si="4"/>
        <v>20033.08</v>
      </c>
      <c r="H32" s="31">
        <f t="shared" si="1"/>
        <v>73.63207997941707</v>
      </c>
      <c r="I32" s="37">
        <v>0</v>
      </c>
    </row>
    <row r="33" spans="1:9" ht="43.5">
      <c r="A33" s="102"/>
      <c r="B33" s="76" t="s">
        <v>175</v>
      </c>
      <c r="C33" s="16"/>
      <c r="D33" s="58">
        <v>75109</v>
      </c>
      <c r="E33" s="60">
        <f t="shared" si="4"/>
        <v>0</v>
      </c>
      <c r="F33" s="60">
        <f t="shared" si="4"/>
        <v>27207</v>
      </c>
      <c r="G33" s="63">
        <f t="shared" si="4"/>
        <v>20033.08</v>
      </c>
      <c r="H33" s="26">
        <f t="shared" si="1"/>
        <v>73.63207997941707</v>
      </c>
      <c r="I33" s="36">
        <v>0</v>
      </c>
    </row>
    <row r="34" spans="1:9" ht="15">
      <c r="A34" s="102"/>
      <c r="B34" s="6" t="s">
        <v>33</v>
      </c>
      <c r="C34" s="16"/>
      <c r="D34" s="16"/>
      <c r="E34" s="60">
        <v>0</v>
      </c>
      <c r="F34" s="59">
        <v>27207</v>
      </c>
      <c r="G34" s="63">
        <v>20033.08</v>
      </c>
      <c r="H34" s="26">
        <f t="shared" si="1"/>
        <v>73.63207997941707</v>
      </c>
      <c r="I34" s="36">
        <v>0</v>
      </c>
    </row>
    <row r="35" spans="1:9" ht="15">
      <c r="A35" s="102"/>
      <c r="B35" s="6" t="s">
        <v>16</v>
      </c>
      <c r="C35" s="16"/>
      <c r="D35" s="16"/>
      <c r="E35" s="60">
        <v>0</v>
      </c>
      <c r="F35" s="59">
        <v>5070</v>
      </c>
      <c r="G35" s="63">
        <v>3153.52</v>
      </c>
      <c r="H35" s="26">
        <f t="shared" si="1"/>
        <v>62.19960552268245</v>
      </c>
      <c r="I35" s="36">
        <v>0</v>
      </c>
    </row>
    <row r="36" spans="1:9" ht="15">
      <c r="A36" s="91" t="s">
        <v>34</v>
      </c>
      <c r="B36" s="72" t="s">
        <v>169</v>
      </c>
      <c r="C36" s="11" t="s">
        <v>31</v>
      </c>
      <c r="D36" s="5"/>
      <c r="E36" s="41">
        <f>SUM(E37+E40)</f>
        <v>4799000</v>
      </c>
      <c r="F36" s="41">
        <f>SUM(F37+F40)</f>
        <v>4812000</v>
      </c>
      <c r="G36" s="57">
        <f>SUM(G37+G40)</f>
        <v>4811998.63</v>
      </c>
      <c r="H36" s="31">
        <f t="shared" si="1"/>
        <v>99.99997152950955</v>
      </c>
      <c r="I36" s="37">
        <f t="shared" si="2"/>
        <v>100.27088976870182</v>
      </c>
    </row>
    <row r="37" spans="1:9" ht="15">
      <c r="A37" s="91"/>
      <c r="B37" s="72" t="s">
        <v>137</v>
      </c>
      <c r="C37" s="5"/>
      <c r="D37" s="5" t="s">
        <v>32</v>
      </c>
      <c r="E37" s="23">
        <f>SUM(E38)</f>
        <v>4798000</v>
      </c>
      <c r="F37" s="19">
        <f>SUM(F38)</f>
        <v>4811000</v>
      </c>
      <c r="G37" s="56">
        <f>SUM(G38)</f>
        <v>4811000</v>
      </c>
      <c r="H37" s="26">
        <f t="shared" si="1"/>
        <v>100</v>
      </c>
      <c r="I37" s="36">
        <f t="shared" si="2"/>
        <v>100.27094622759482</v>
      </c>
    </row>
    <row r="38" spans="1:9" ht="14.25">
      <c r="A38" s="91"/>
      <c r="B38" s="6" t="s">
        <v>33</v>
      </c>
      <c r="C38" s="5"/>
      <c r="D38" s="5"/>
      <c r="E38" s="23">
        <v>4798000</v>
      </c>
      <c r="F38" s="19">
        <v>4811000</v>
      </c>
      <c r="G38" s="56">
        <v>4811000</v>
      </c>
      <c r="H38" s="26">
        <f t="shared" si="1"/>
        <v>100</v>
      </c>
      <c r="I38" s="36">
        <f t="shared" si="2"/>
        <v>100.27094622759482</v>
      </c>
    </row>
    <row r="39" spans="1:9" ht="14.25">
      <c r="A39" s="91"/>
      <c r="B39" s="6" t="s">
        <v>16</v>
      </c>
      <c r="C39" s="5"/>
      <c r="D39" s="5"/>
      <c r="E39" s="19">
        <v>3778850</v>
      </c>
      <c r="F39" s="19">
        <v>3657996</v>
      </c>
      <c r="G39" s="56">
        <v>3657996</v>
      </c>
      <c r="H39" s="26">
        <f t="shared" si="1"/>
        <v>100</v>
      </c>
      <c r="I39" s="36">
        <f t="shared" si="2"/>
        <v>96.80183124495547</v>
      </c>
    </row>
    <row r="40" spans="1:9" ht="15">
      <c r="A40" s="91"/>
      <c r="B40" s="74" t="s">
        <v>57</v>
      </c>
      <c r="C40" s="5"/>
      <c r="D40" s="5" t="s">
        <v>56</v>
      </c>
      <c r="E40" s="19">
        <f>SUM(E41)</f>
        <v>1000</v>
      </c>
      <c r="F40" s="19">
        <f>SUM(F41)</f>
        <v>1000</v>
      </c>
      <c r="G40" s="56">
        <f>SUM(G41)</f>
        <v>998.63</v>
      </c>
      <c r="H40" s="26">
        <f t="shared" si="1"/>
        <v>99.863</v>
      </c>
      <c r="I40" s="36">
        <f t="shared" si="2"/>
        <v>100</v>
      </c>
    </row>
    <row r="41" spans="1:9" ht="14.25">
      <c r="A41" s="91"/>
      <c r="B41" s="6" t="s">
        <v>14</v>
      </c>
      <c r="C41" s="5"/>
      <c r="D41" s="5"/>
      <c r="E41" s="19">
        <v>1000</v>
      </c>
      <c r="F41" s="19">
        <v>1000</v>
      </c>
      <c r="G41" s="56">
        <v>998.63</v>
      </c>
      <c r="H41" s="26">
        <f t="shared" si="1"/>
        <v>99.863</v>
      </c>
      <c r="I41" s="36">
        <f t="shared" si="2"/>
        <v>100</v>
      </c>
    </row>
    <row r="42" spans="1:9" ht="15">
      <c r="A42" s="91" t="s">
        <v>40</v>
      </c>
      <c r="B42" s="72" t="s">
        <v>125</v>
      </c>
      <c r="C42" s="11" t="s">
        <v>35</v>
      </c>
      <c r="D42" s="5"/>
      <c r="E42" s="41">
        <f>SUM(E43+E45)</f>
        <v>2346000</v>
      </c>
      <c r="F42" s="41">
        <f>SUM(F43+F45)</f>
        <v>2395630</v>
      </c>
      <c r="G42" s="57">
        <f>SUM(G43+G45)</f>
        <v>2009139</v>
      </c>
      <c r="H42" s="31">
        <f t="shared" si="1"/>
        <v>83.8668325242212</v>
      </c>
      <c r="I42" s="37">
        <f t="shared" si="2"/>
        <v>102.115515771526</v>
      </c>
    </row>
    <row r="43" spans="1:9" ht="15">
      <c r="A43" s="91"/>
      <c r="B43" s="75" t="s">
        <v>176</v>
      </c>
      <c r="C43" s="11"/>
      <c r="D43" s="5" t="s">
        <v>177</v>
      </c>
      <c r="E43" s="64">
        <f>SUM(E44)</f>
        <v>0</v>
      </c>
      <c r="F43" s="64">
        <f>SUM(F44)</f>
        <v>50000</v>
      </c>
      <c r="G43" s="65">
        <f>SUM(G44)</f>
        <v>50000</v>
      </c>
      <c r="H43" s="65">
        <f t="shared" si="1"/>
        <v>100</v>
      </c>
      <c r="I43" s="70">
        <v>0</v>
      </c>
    </row>
    <row r="44" spans="1:9" ht="15">
      <c r="A44" s="91"/>
      <c r="B44" s="6" t="s">
        <v>14</v>
      </c>
      <c r="C44" s="11"/>
      <c r="D44" s="5"/>
      <c r="E44" s="64">
        <v>0</v>
      </c>
      <c r="F44" s="64">
        <v>50000</v>
      </c>
      <c r="G44" s="65">
        <v>50000</v>
      </c>
      <c r="H44" s="65">
        <f t="shared" si="1"/>
        <v>100</v>
      </c>
      <c r="I44" s="70">
        <v>0</v>
      </c>
    </row>
    <row r="45" spans="1:9" ht="29.25" customHeight="1">
      <c r="A45" s="91"/>
      <c r="B45" s="73" t="s">
        <v>37</v>
      </c>
      <c r="C45" s="5"/>
      <c r="D45" s="5" t="s">
        <v>36</v>
      </c>
      <c r="E45" s="19">
        <f>SUM(E46)</f>
        <v>2346000</v>
      </c>
      <c r="F45" s="19">
        <f>SUM(F46)</f>
        <v>2345630</v>
      </c>
      <c r="G45" s="56">
        <f>SUM(G46)</f>
        <v>1959139</v>
      </c>
      <c r="H45" s="26">
        <f t="shared" si="1"/>
        <v>83.5229341370975</v>
      </c>
      <c r="I45" s="36">
        <f t="shared" si="2"/>
        <v>99.9842284739983</v>
      </c>
    </row>
    <row r="46" spans="1:9" ht="14.25">
      <c r="A46" s="91"/>
      <c r="B46" s="6" t="s">
        <v>149</v>
      </c>
      <c r="C46" s="5"/>
      <c r="D46" s="5"/>
      <c r="E46" s="19">
        <f>SUM(E47:E48)</f>
        <v>2346000</v>
      </c>
      <c r="F46" s="19">
        <f>SUM(F47:F48)</f>
        <v>2345630</v>
      </c>
      <c r="G46" s="56">
        <f>SUM(G47:G48)</f>
        <v>1959139</v>
      </c>
      <c r="H46" s="26">
        <f t="shared" si="1"/>
        <v>83.5229341370975</v>
      </c>
      <c r="I46" s="36">
        <f t="shared" si="2"/>
        <v>99.9842284739983</v>
      </c>
    </row>
    <row r="47" spans="1:9" ht="14.25">
      <c r="A47" s="91"/>
      <c r="B47" s="6" t="s">
        <v>38</v>
      </c>
      <c r="C47" s="5"/>
      <c r="D47" s="5"/>
      <c r="E47" s="19">
        <v>61000</v>
      </c>
      <c r="F47" s="19">
        <v>61000</v>
      </c>
      <c r="G47" s="56">
        <v>45092</v>
      </c>
      <c r="H47" s="26">
        <f t="shared" si="1"/>
        <v>73.92131147540984</v>
      </c>
      <c r="I47" s="36">
        <f t="shared" si="2"/>
        <v>100</v>
      </c>
    </row>
    <row r="48" spans="1:9" ht="14.25">
      <c r="A48" s="91"/>
      <c r="B48" s="6" t="s">
        <v>39</v>
      </c>
      <c r="C48" s="5"/>
      <c r="D48" s="5"/>
      <c r="E48" s="19">
        <v>2285000</v>
      </c>
      <c r="F48" s="19">
        <v>2284630</v>
      </c>
      <c r="G48" s="56">
        <v>1914047</v>
      </c>
      <c r="H48" s="26">
        <f t="shared" si="1"/>
        <v>83.77929905498921</v>
      </c>
      <c r="I48" s="36">
        <f t="shared" si="2"/>
        <v>99.98380743982494</v>
      </c>
    </row>
    <row r="49" spans="1:9" ht="18" customHeight="1">
      <c r="A49" s="91" t="s">
        <v>64</v>
      </c>
      <c r="B49" s="73" t="s">
        <v>142</v>
      </c>
      <c r="C49" s="11" t="s">
        <v>41</v>
      </c>
      <c r="D49" s="5"/>
      <c r="E49" s="41">
        <f aca="true" t="shared" si="5" ref="E49:G50">SUM(E50)</f>
        <v>108000</v>
      </c>
      <c r="F49" s="41">
        <f t="shared" si="5"/>
        <v>117000</v>
      </c>
      <c r="G49" s="57">
        <f t="shared" si="5"/>
        <v>116533.64</v>
      </c>
      <c r="H49" s="31">
        <f t="shared" si="1"/>
        <v>99.6014017094017</v>
      </c>
      <c r="I49" s="37">
        <f t="shared" si="2"/>
        <v>108.33333333333333</v>
      </c>
    </row>
    <row r="50" spans="1:9" ht="15">
      <c r="A50" s="91"/>
      <c r="B50" s="72" t="s">
        <v>132</v>
      </c>
      <c r="C50" s="5"/>
      <c r="D50" s="5" t="s">
        <v>43</v>
      </c>
      <c r="E50" s="19">
        <f t="shared" si="5"/>
        <v>108000</v>
      </c>
      <c r="F50" s="19">
        <f t="shared" si="5"/>
        <v>117000</v>
      </c>
      <c r="G50" s="56">
        <f t="shared" si="5"/>
        <v>116533.64</v>
      </c>
      <c r="H50" s="26">
        <f t="shared" si="1"/>
        <v>99.6014017094017</v>
      </c>
      <c r="I50" s="36">
        <f t="shared" si="2"/>
        <v>108.33333333333333</v>
      </c>
    </row>
    <row r="51" spans="1:9" ht="14.25">
      <c r="A51" s="91"/>
      <c r="B51" s="6" t="s">
        <v>27</v>
      </c>
      <c r="C51" s="5"/>
      <c r="D51" s="5"/>
      <c r="E51" s="19">
        <v>108000</v>
      </c>
      <c r="F51" s="19">
        <v>117000</v>
      </c>
      <c r="G51" s="56">
        <v>116533.64</v>
      </c>
      <c r="H51" s="26">
        <f t="shared" si="1"/>
        <v>99.6014017094017</v>
      </c>
      <c r="I51" s="36">
        <f t="shared" si="2"/>
        <v>108.33333333333333</v>
      </c>
    </row>
    <row r="52" spans="1:9" ht="15" thickBot="1">
      <c r="A52" s="93"/>
      <c r="B52" s="81" t="s">
        <v>16</v>
      </c>
      <c r="C52" s="10"/>
      <c r="D52" s="10"/>
      <c r="E52" s="20">
        <v>77500</v>
      </c>
      <c r="F52" s="20">
        <v>90618</v>
      </c>
      <c r="G52" s="66">
        <v>90154.05</v>
      </c>
      <c r="H52" s="28">
        <f t="shared" si="1"/>
        <v>99.48801562603457</v>
      </c>
      <c r="I52" s="38">
        <f t="shared" si="2"/>
        <v>116.92645161290322</v>
      </c>
    </row>
    <row r="53" spans="1:9" ht="15.75" thickBot="1">
      <c r="A53" s="82"/>
      <c r="B53" s="80" t="s">
        <v>46</v>
      </c>
      <c r="C53" s="50"/>
      <c r="D53" s="50"/>
      <c r="E53" s="51">
        <f>SUM(E54+E56+E62+E65+E75+E83+E85+E87+E125+E129+E135+E155+E164+E187+E194+E196)</f>
        <v>47774995</v>
      </c>
      <c r="F53" s="51">
        <f>SUM(F54+F56+F62+F65+F75+F83+F85+F87+F125+F129+F135+F155+F164+F187+F194+F196)</f>
        <v>54480798</v>
      </c>
      <c r="G53" s="67">
        <f>SUM(G54+G56+G62+G65+G75+G83+G85+G87+G125+G129+G135+G155+G164+G187+G194+G196)</f>
        <v>52919492.25000001</v>
      </c>
      <c r="H53" s="52">
        <f t="shared" si="1"/>
        <v>97.13420910244378</v>
      </c>
      <c r="I53" s="53">
        <f t="shared" si="2"/>
        <v>114.03621915606689</v>
      </c>
    </row>
    <row r="54" spans="1:9" ht="15">
      <c r="A54" s="92" t="s">
        <v>3</v>
      </c>
      <c r="B54" s="78" t="s">
        <v>121</v>
      </c>
      <c r="C54" s="12" t="s">
        <v>47</v>
      </c>
      <c r="D54" s="12"/>
      <c r="E54" s="47">
        <f>SUM(E55)</f>
        <v>157000</v>
      </c>
      <c r="F54" s="47">
        <f>SUM(F55)</f>
        <v>157000</v>
      </c>
      <c r="G54" s="55">
        <f>SUM(G55)</f>
        <v>145967.77</v>
      </c>
      <c r="H54" s="32">
        <f t="shared" si="1"/>
        <v>92.97310191082802</v>
      </c>
      <c r="I54" s="35">
        <f t="shared" si="2"/>
        <v>100</v>
      </c>
    </row>
    <row r="55" spans="1:9" ht="14.25">
      <c r="A55" s="91"/>
      <c r="B55" s="6" t="s">
        <v>173</v>
      </c>
      <c r="C55" s="5"/>
      <c r="D55" s="5" t="s">
        <v>48</v>
      </c>
      <c r="E55" s="19">
        <v>157000</v>
      </c>
      <c r="F55" s="19">
        <v>157000</v>
      </c>
      <c r="G55" s="56">
        <v>145967.77</v>
      </c>
      <c r="H55" s="26">
        <f t="shared" si="1"/>
        <v>92.97310191082802</v>
      </c>
      <c r="I55" s="36">
        <f t="shared" si="2"/>
        <v>100</v>
      </c>
    </row>
    <row r="56" spans="1:9" ht="15">
      <c r="A56" s="91" t="s">
        <v>4</v>
      </c>
      <c r="B56" s="72" t="s">
        <v>122</v>
      </c>
      <c r="C56" s="11" t="s">
        <v>49</v>
      </c>
      <c r="D56" s="11"/>
      <c r="E56" s="41">
        <f>SUM(E57)</f>
        <v>3292252</v>
      </c>
      <c r="F56" s="41">
        <f>SUM(F57)</f>
        <v>5361914</v>
      </c>
      <c r="G56" s="57">
        <f>SUM(G57)</f>
        <v>5360877</v>
      </c>
      <c r="H56" s="31">
        <f t="shared" si="1"/>
        <v>99.98065989122541</v>
      </c>
      <c r="I56" s="37">
        <f t="shared" si="2"/>
        <v>162.86462883157182</v>
      </c>
    </row>
    <row r="57" spans="1:9" ht="15">
      <c r="A57" s="91"/>
      <c r="B57" s="72" t="s">
        <v>51</v>
      </c>
      <c r="C57" s="5"/>
      <c r="D57" s="5" t="s">
        <v>50</v>
      </c>
      <c r="E57" s="19">
        <f>SUM(E58+E60)</f>
        <v>3292252</v>
      </c>
      <c r="F57" s="19">
        <f>SUM(F58+F60)</f>
        <v>5361914</v>
      </c>
      <c r="G57" s="56">
        <f>SUM(G58+G60)</f>
        <v>5360877</v>
      </c>
      <c r="H57" s="26">
        <f t="shared" si="1"/>
        <v>99.98065989122541</v>
      </c>
      <c r="I57" s="36">
        <f t="shared" si="2"/>
        <v>162.86462883157182</v>
      </c>
    </row>
    <row r="58" spans="1:9" ht="14.25">
      <c r="A58" s="91"/>
      <c r="B58" s="6" t="s">
        <v>27</v>
      </c>
      <c r="C58" s="5"/>
      <c r="D58" s="5"/>
      <c r="E58" s="19">
        <v>2596835</v>
      </c>
      <c r="F58" s="19">
        <v>4649534</v>
      </c>
      <c r="G58" s="56">
        <v>4649231.8</v>
      </c>
      <c r="H58" s="26">
        <f t="shared" si="1"/>
        <v>99.99350042391345</v>
      </c>
      <c r="I58" s="36">
        <f t="shared" si="2"/>
        <v>179.0461850675919</v>
      </c>
    </row>
    <row r="59" spans="1:9" ht="14.25">
      <c r="A59" s="91"/>
      <c r="B59" s="6" t="s">
        <v>16</v>
      </c>
      <c r="C59" s="5"/>
      <c r="D59" s="5"/>
      <c r="E59" s="19">
        <v>627200</v>
      </c>
      <c r="F59" s="19">
        <v>623281</v>
      </c>
      <c r="G59" s="56">
        <v>623031.99</v>
      </c>
      <c r="H59" s="26">
        <f t="shared" si="1"/>
        <v>99.96004851744237</v>
      </c>
      <c r="I59" s="36">
        <f t="shared" si="2"/>
        <v>99.37515943877551</v>
      </c>
    </row>
    <row r="60" spans="1:9" ht="14.25">
      <c r="A60" s="91"/>
      <c r="B60" s="6" t="s">
        <v>19</v>
      </c>
      <c r="C60" s="5"/>
      <c r="D60" s="5"/>
      <c r="E60" s="19">
        <v>695417</v>
      </c>
      <c r="F60" s="19">
        <v>712380</v>
      </c>
      <c r="G60" s="56">
        <v>711645.2</v>
      </c>
      <c r="H60" s="26">
        <f t="shared" si="1"/>
        <v>99.89685280327915</v>
      </c>
      <c r="I60" s="36">
        <f t="shared" si="2"/>
        <v>102.43925587093787</v>
      </c>
    </row>
    <row r="61" spans="1:9" ht="15">
      <c r="A61" s="89">
        <v>1</v>
      </c>
      <c r="B61" s="16">
        <v>2</v>
      </c>
      <c r="C61" s="16">
        <v>3</v>
      </c>
      <c r="D61" s="16">
        <v>4</v>
      </c>
      <c r="E61" s="16">
        <v>5</v>
      </c>
      <c r="F61" s="71">
        <v>6</v>
      </c>
      <c r="G61" s="71">
        <v>7</v>
      </c>
      <c r="H61" s="71">
        <v>8</v>
      </c>
      <c r="I61" s="90">
        <v>9</v>
      </c>
    </row>
    <row r="62" spans="1:9" ht="15">
      <c r="A62" s="91" t="s">
        <v>6</v>
      </c>
      <c r="B62" s="72" t="s">
        <v>118</v>
      </c>
      <c r="C62" s="11" t="s">
        <v>20</v>
      </c>
      <c r="D62" s="11"/>
      <c r="E62" s="41">
        <f aca="true" t="shared" si="6" ref="E62:G63">SUM(E63)</f>
        <v>20000</v>
      </c>
      <c r="F62" s="41">
        <f t="shared" si="6"/>
        <v>20000</v>
      </c>
      <c r="G62" s="57">
        <f t="shared" si="6"/>
        <v>19870.05</v>
      </c>
      <c r="H62" s="31">
        <f t="shared" si="1"/>
        <v>99.35024999999999</v>
      </c>
      <c r="I62" s="37">
        <f t="shared" si="2"/>
        <v>100</v>
      </c>
    </row>
    <row r="63" spans="1:9" ht="14.25">
      <c r="A63" s="91"/>
      <c r="B63" s="6" t="s">
        <v>5</v>
      </c>
      <c r="C63" s="5"/>
      <c r="D63" s="5" t="s">
        <v>21</v>
      </c>
      <c r="E63" s="19">
        <f t="shared" si="6"/>
        <v>20000</v>
      </c>
      <c r="F63" s="19">
        <f t="shared" si="6"/>
        <v>20000</v>
      </c>
      <c r="G63" s="56">
        <f t="shared" si="6"/>
        <v>19870.05</v>
      </c>
      <c r="H63" s="26">
        <f t="shared" si="1"/>
        <v>99.35024999999999</v>
      </c>
      <c r="I63" s="36">
        <f t="shared" si="2"/>
        <v>100</v>
      </c>
    </row>
    <row r="64" spans="1:9" ht="14.25">
      <c r="A64" s="91"/>
      <c r="B64" s="6" t="s">
        <v>14</v>
      </c>
      <c r="C64" s="5"/>
      <c r="D64" s="5"/>
      <c r="E64" s="19">
        <v>20000</v>
      </c>
      <c r="F64" s="19">
        <v>20000</v>
      </c>
      <c r="G64" s="56">
        <v>19870.05</v>
      </c>
      <c r="H64" s="26">
        <f t="shared" si="1"/>
        <v>99.35024999999999</v>
      </c>
      <c r="I64" s="36">
        <f t="shared" si="2"/>
        <v>100</v>
      </c>
    </row>
    <row r="65" spans="1:9" ht="15">
      <c r="A65" s="91" t="s">
        <v>9</v>
      </c>
      <c r="B65" s="72" t="s">
        <v>120</v>
      </c>
      <c r="C65" s="11" t="s">
        <v>28</v>
      </c>
      <c r="D65" s="11"/>
      <c r="E65" s="41">
        <f>SUM(E66+E68+E72)</f>
        <v>7238585</v>
      </c>
      <c r="F65" s="41">
        <f>SUM(F66+F68+F72)</f>
        <v>8535825</v>
      </c>
      <c r="G65" s="57">
        <f>SUM(G66+G68+G72)</f>
        <v>8184470.45</v>
      </c>
      <c r="H65" s="31">
        <f t="shared" si="1"/>
        <v>95.883765775423</v>
      </c>
      <c r="I65" s="37">
        <f t="shared" si="2"/>
        <v>117.92118210948688</v>
      </c>
    </row>
    <row r="66" spans="1:9" ht="15">
      <c r="A66" s="91"/>
      <c r="B66" s="72" t="s">
        <v>52</v>
      </c>
      <c r="C66" s="5"/>
      <c r="D66" s="5" t="s">
        <v>54</v>
      </c>
      <c r="E66" s="19">
        <f>SUM(E67)</f>
        <v>258679</v>
      </c>
      <c r="F66" s="19">
        <f>SUM(F67)</f>
        <v>258679</v>
      </c>
      <c r="G66" s="56">
        <f>SUM(G67)</f>
        <v>247098.24</v>
      </c>
      <c r="H66" s="26">
        <f t="shared" si="1"/>
        <v>95.52311552155373</v>
      </c>
      <c r="I66" s="36">
        <f t="shared" si="2"/>
        <v>100</v>
      </c>
    </row>
    <row r="67" spans="1:9" ht="14.25">
      <c r="A67" s="91"/>
      <c r="B67" s="6" t="s">
        <v>14</v>
      </c>
      <c r="C67" s="5"/>
      <c r="D67" s="5"/>
      <c r="E67" s="19">
        <v>258679</v>
      </c>
      <c r="F67" s="19">
        <v>258679</v>
      </c>
      <c r="G67" s="56">
        <v>247098.24</v>
      </c>
      <c r="H67" s="26">
        <f t="shared" si="1"/>
        <v>95.52311552155373</v>
      </c>
      <c r="I67" s="36">
        <f t="shared" si="2"/>
        <v>100</v>
      </c>
    </row>
    <row r="68" spans="1:9" ht="15">
      <c r="A68" s="91"/>
      <c r="B68" s="72" t="s">
        <v>53</v>
      </c>
      <c r="C68" s="5"/>
      <c r="D68" s="5" t="s">
        <v>55</v>
      </c>
      <c r="E68" s="19">
        <f>SUM(E69+E71)</f>
        <v>6900392</v>
      </c>
      <c r="F68" s="19">
        <f>SUM(F69+F71)</f>
        <v>8197632</v>
      </c>
      <c r="G68" s="56">
        <f>SUM(G69+G71)</f>
        <v>7858864.35</v>
      </c>
      <c r="H68" s="26">
        <f t="shared" si="1"/>
        <v>95.86749380796795</v>
      </c>
      <c r="I68" s="36">
        <f t="shared" si="2"/>
        <v>118.79951167991617</v>
      </c>
    </row>
    <row r="69" spans="1:9" ht="14.25">
      <c r="A69" s="91"/>
      <c r="B69" s="6" t="s">
        <v>27</v>
      </c>
      <c r="C69" s="5"/>
      <c r="D69" s="5"/>
      <c r="E69" s="19">
        <v>4770617</v>
      </c>
      <c r="F69" s="19">
        <v>4823333</v>
      </c>
      <c r="G69" s="56">
        <v>4691963.52</v>
      </c>
      <c r="H69" s="26">
        <f t="shared" si="1"/>
        <v>97.27637548558226</v>
      </c>
      <c r="I69" s="36">
        <f t="shared" si="2"/>
        <v>101.10501429898899</v>
      </c>
    </row>
    <row r="70" spans="1:9" ht="14.25">
      <c r="A70" s="91"/>
      <c r="B70" s="6" t="s">
        <v>16</v>
      </c>
      <c r="C70" s="5"/>
      <c r="D70" s="5"/>
      <c r="E70" s="19">
        <v>2765306</v>
      </c>
      <c r="F70" s="19">
        <v>2851307</v>
      </c>
      <c r="G70" s="56">
        <v>2849010.08</v>
      </c>
      <c r="H70" s="26">
        <f t="shared" si="1"/>
        <v>99.91944325882832</v>
      </c>
      <c r="I70" s="36">
        <f t="shared" si="2"/>
        <v>103.10999939970478</v>
      </c>
    </row>
    <row r="71" spans="1:9" ht="14.25">
      <c r="A71" s="91"/>
      <c r="B71" s="6" t="s">
        <v>19</v>
      </c>
      <c r="C71" s="5"/>
      <c r="D71" s="5"/>
      <c r="E71" s="19">
        <v>2129775</v>
      </c>
      <c r="F71" s="19">
        <v>3374299</v>
      </c>
      <c r="G71" s="56">
        <v>3166900.83</v>
      </c>
      <c r="H71" s="26">
        <f t="shared" si="1"/>
        <v>93.85359240541517</v>
      </c>
      <c r="I71" s="36">
        <f t="shared" si="2"/>
        <v>158.43452946907536</v>
      </c>
    </row>
    <row r="72" spans="1:9" ht="15">
      <c r="A72" s="91"/>
      <c r="B72" s="74" t="s">
        <v>148</v>
      </c>
      <c r="C72" s="5"/>
      <c r="D72" s="5" t="s">
        <v>147</v>
      </c>
      <c r="E72" s="19">
        <f>SUM(E73)</f>
        <v>79514</v>
      </c>
      <c r="F72" s="19">
        <f>SUM(F73)</f>
        <v>79514</v>
      </c>
      <c r="G72" s="56">
        <f>SUM(G73)</f>
        <v>78507.86</v>
      </c>
      <c r="H72" s="26">
        <f t="shared" si="1"/>
        <v>98.73463792539678</v>
      </c>
      <c r="I72" s="36">
        <f t="shared" si="2"/>
        <v>100</v>
      </c>
    </row>
    <row r="73" spans="1:9" ht="14.25">
      <c r="A73" s="91"/>
      <c r="B73" s="6" t="s">
        <v>27</v>
      </c>
      <c r="C73" s="5"/>
      <c r="D73" s="17"/>
      <c r="E73" s="19">
        <v>79514</v>
      </c>
      <c r="F73" s="19">
        <v>79514</v>
      </c>
      <c r="G73" s="56">
        <v>78507.86</v>
      </c>
      <c r="H73" s="26">
        <f t="shared" si="1"/>
        <v>98.73463792539678</v>
      </c>
      <c r="I73" s="36">
        <f t="shared" si="2"/>
        <v>100</v>
      </c>
    </row>
    <row r="74" spans="1:9" ht="14.25">
      <c r="A74" s="91"/>
      <c r="B74" s="6" t="s">
        <v>16</v>
      </c>
      <c r="C74" s="5"/>
      <c r="D74" s="17"/>
      <c r="E74" s="19">
        <v>3000</v>
      </c>
      <c r="F74" s="19">
        <v>539</v>
      </c>
      <c r="G74" s="56">
        <v>539</v>
      </c>
      <c r="H74" s="26">
        <f t="shared" si="1"/>
        <v>100</v>
      </c>
      <c r="I74" s="36">
        <f t="shared" si="2"/>
        <v>17.96666666666667</v>
      </c>
    </row>
    <row r="75" spans="1:9" ht="15">
      <c r="A75" s="91" t="s">
        <v>12</v>
      </c>
      <c r="B75" s="72" t="s">
        <v>169</v>
      </c>
      <c r="C75" s="21" t="s">
        <v>31</v>
      </c>
      <c r="D75" s="25"/>
      <c r="E75" s="42">
        <f>SUM(E76+E79)</f>
        <v>34900</v>
      </c>
      <c r="F75" s="42">
        <f>SUM(F76+F79)</f>
        <v>89900</v>
      </c>
      <c r="G75" s="57">
        <f>SUM(G76+G79)</f>
        <v>89723.14</v>
      </c>
      <c r="H75" s="31">
        <f t="shared" si="1"/>
        <v>99.80327030033371</v>
      </c>
      <c r="I75" s="37">
        <f t="shared" si="2"/>
        <v>257.59312320916905</v>
      </c>
    </row>
    <row r="76" spans="1:9" ht="15">
      <c r="A76" s="91"/>
      <c r="B76" s="72" t="s">
        <v>137</v>
      </c>
      <c r="C76" s="21"/>
      <c r="D76" s="58">
        <v>75411</v>
      </c>
      <c r="E76" s="23">
        <f>SUM(E77)</f>
        <v>0</v>
      </c>
      <c r="F76" s="23">
        <f>SUM(F77:F78)</f>
        <v>55000</v>
      </c>
      <c r="G76" s="68">
        <f>SUM(G77:G78)</f>
        <v>55000</v>
      </c>
      <c r="H76" s="65">
        <f t="shared" si="1"/>
        <v>100</v>
      </c>
      <c r="I76" s="70">
        <v>0</v>
      </c>
    </row>
    <row r="77" spans="1:9" ht="15">
      <c r="A77" s="91"/>
      <c r="B77" s="6" t="s">
        <v>179</v>
      </c>
      <c r="C77" s="21"/>
      <c r="D77" s="25"/>
      <c r="E77" s="23">
        <v>0</v>
      </c>
      <c r="F77" s="23">
        <v>5000</v>
      </c>
      <c r="G77" s="68">
        <v>5000</v>
      </c>
      <c r="H77" s="65">
        <f t="shared" si="1"/>
        <v>100</v>
      </c>
      <c r="I77" s="70">
        <v>0</v>
      </c>
    </row>
    <row r="78" spans="1:9" ht="15">
      <c r="A78" s="91"/>
      <c r="B78" s="6" t="s">
        <v>19</v>
      </c>
      <c r="C78" s="21"/>
      <c r="D78" s="25"/>
      <c r="E78" s="23">
        <v>0</v>
      </c>
      <c r="F78" s="23">
        <v>50000</v>
      </c>
      <c r="G78" s="68">
        <v>50000</v>
      </c>
      <c r="H78" s="65">
        <f t="shared" si="1"/>
        <v>100</v>
      </c>
      <c r="I78" s="70">
        <v>0</v>
      </c>
    </row>
    <row r="79" spans="1:9" ht="15">
      <c r="A79" s="91"/>
      <c r="B79" s="72" t="s">
        <v>57</v>
      </c>
      <c r="C79" s="5"/>
      <c r="D79" s="5" t="s">
        <v>56</v>
      </c>
      <c r="E79" s="19">
        <f>SUM(E80+E82)</f>
        <v>34900</v>
      </c>
      <c r="F79" s="19">
        <f>SUM(F80+F82)</f>
        <v>34900</v>
      </c>
      <c r="G79" s="56">
        <f>SUM(G80+G82)</f>
        <v>34723.14</v>
      </c>
      <c r="H79" s="26">
        <f t="shared" si="1"/>
        <v>99.49323782234957</v>
      </c>
      <c r="I79" s="36">
        <f t="shared" si="2"/>
        <v>100</v>
      </c>
    </row>
    <row r="80" spans="1:9" ht="14.25">
      <c r="A80" s="91"/>
      <c r="B80" s="6" t="s">
        <v>27</v>
      </c>
      <c r="C80" s="5"/>
      <c r="D80" s="5"/>
      <c r="E80" s="19">
        <v>29900</v>
      </c>
      <c r="F80" s="19">
        <v>29900</v>
      </c>
      <c r="G80" s="56">
        <v>29873.14</v>
      </c>
      <c r="H80" s="26">
        <f t="shared" si="1"/>
        <v>99.91016722408027</v>
      </c>
      <c r="I80" s="36">
        <f t="shared" si="2"/>
        <v>100</v>
      </c>
    </row>
    <row r="81" spans="1:9" ht="14.25">
      <c r="A81" s="91"/>
      <c r="B81" s="6" t="s">
        <v>16</v>
      </c>
      <c r="C81" s="5"/>
      <c r="D81" s="5"/>
      <c r="E81" s="19">
        <v>500</v>
      </c>
      <c r="F81" s="19">
        <v>500</v>
      </c>
      <c r="G81" s="56">
        <v>500</v>
      </c>
      <c r="H81" s="26">
        <f t="shared" si="1"/>
        <v>100</v>
      </c>
      <c r="I81" s="36">
        <f t="shared" si="2"/>
        <v>100</v>
      </c>
    </row>
    <row r="82" spans="1:9" ht="14.25">
      <c r="A82" s="91"/>
      <c r="B82" s="6" t="s">
        <v>19</v>
      </c>
      <c r="C82" s="5"/>
      <c r="D82" s="5"/>
      <c r="E82" s="19">
        <v>5000</v>
      </c>
      <c r="F82" s="19">
        <v>5000</v>
      </c>
      <c r="G82" s="56">
        <v>4850</v>
      </c>
      <c r="H82" s="26">
        <f t="shared" si="1"/>
        <v>97</v>
      </c>
      <c r="I82" s="36">
        <f t="shared" si="2"/>
        <v>100</v>
      </c>
    </row>
    <row r="83" spans="1:9" ht="15">
      <c r="A83" s="91" t="s">
        <v>34</v>
      </c>
      <c r="B83" s="72" t="s">
        <v>123</v>
      </c>
      <c r="C83" s="11" t="s">
        <v>59</v>
      </c>
      <c r="D83" s="11"/>
      <c r="E83" s="41">
        <f>SUM(E84)</f>
        <v>199400</v>
      </c>
      <c r="F83" s="41">
        <f>SUM(F84)</f>
        <v>199618</v>
      </c>
      <c r="G83" s="57">
        <f>SUM(G84)</f>
        <v>143145.44</v>
      </c>
      <c r="H83" s="31">
        <f t="shared" si="1"/>
        <v>71.70968549930366</v>
      </c>
      <c r="I83" s="37">
        <f t="shared" si="2"/>
        <v>100.10932798395184</v>
      </c>
    </row>
    <row r="84" spans="1:9" ht="30">
      <c r="A84" s="91"/>
      <c r="B84" s="73" t="s">
        <v>58</v>
      </c>
      <c r="C84" s="5"/>
      <c r="D84" s="5" t="s">
        <v>60</v>
      </c>
      <c r="E84" s="19">
        <v>199400</v>
      </c>
      <c r="F84" s="19">
        <v>199618</v>
      </c>
      <c r="G84" s="56">
        <v>143145.44</v>
      </c>
      <c r="H84" s="26">
        <f aca="true" t="shared" si="7" ref="H84:H151">SUM(G84/F84*100)</f>
        <v>71.70968549930366</v>
      </c>
      <c r="I84" s="36">
        <f aca="true" t="shared" si="8" ref="I84:I150">SUM(F84/E84*100)</f>
        <v>100.10932798395184</v>
      </c>
    </row>
    <row r="85" spans="1:9" ht="15">
      <c r="A85" s="91" t="s">
        <v>40</v>
      </c>
      <c r="B85" s="72" t="s">
        <v>143</v>
      </c>
      <c r="C85" s="11" t="s">
        <v>62</v>
      </c>
      <c r="D85" s="5"/>
      <c r="E85" s="41">
        <f>SUM(E86)</f>
        <v>1029973</v>
      </c>
      <c r="F85" s="41">
        <f>SUM(F86)</f>
        <v>92450</v>
      </c>
      <c r="G85" s="57">
        <f>SUM(G86)</f>
        <v>0</v>
      </c>
      <c r="H85" s="31">
        <f t="shared" si="7"/>
        <v>0</v>
      </c>
      <c r="I85" s="37">
        <f t="shared" si="8"/>
        <v>8.975963447585519</v>
      </c>
    </row>
    <row r="86" spans="1:9" ht="15">
      <c r="A86" s="91"/>
      <c r="B86" s="74" t="s">
        <v>61</v>
      </c>
      <c r="C86" s="5"/>
      <c r="D86" s="5" t="s">
        <v>63</v>
      </c>
      <c r="E86" s="19">
        <v>1029973</v>
      </c>
      <c r="F86" s="19">
        <v>92450</v>
      </c>
      <c r="G86" s="56">
        <v>0</v>
      </c>
      <c r="H86" s="26">
        <f t="shared" si="7"/>
        <v>0</v>
      </c>
      <c r="I86" s="36">
        <f t="shared" si="8"/>
        <v>8.975963447585519</v>
      </c>
    </row>
    <row r="87" spans="1:9" ht="15">
      <c r="A87" s="91" t="s">
        <v>64</v>
      </c>
      <c r="B87" s="73" t="s">
        <v>124</v>
      </c>
      <c r="C87" s="11" t="s">
        <v>66</v>
      </c>
      <c r="D87" s="11"/>
      <c r="E87" s="41">
        <f>SUM(E88+E93+E96+E99+E103+E107+E112+E115+E119+E122)</f>
        <v>22675018</v>
      </c>
      <c r="F87" s="41">
        <f>SUM(F88+F93+F96+F99+F103+F107+F112+F115+F119+F122)</f>
        <v>23853102</v>
      </c>
      <c r="G87" s="57">
        <f>SUM(G88+G93+G96+G99+G103+G107+G112+G115+G119+G122)</f>
        <v>23379746.06</v>
      </c>
      <c r="H87" s="31">
        <f t="shared" si="7"/>
        <v>98.01553718254338</v>
      </c>
      <c r="I87" s="37">
        <f t="shared" si="8"/>
        <v>105.19551517004308</v>
      </c>
    </row>
    <row r="88" spans="1:9" ht="15">
      <c r="A88" s="91"/>
      <c r="B88" s="72" t="s">
        <v>65</v>
      </c>
      <c r="C88" s="5"/>
      <c r="D88" s="5" t="s">
        <v>67</v>
      </c>
      <c r="E88" s="19">
        <f>SUM(E89+E91)</f>
        <v>1189600</v>
      </c>
      <c r="F88" s="19">
        <f>SUM(F89+F91)</f>
        <v>1300976</v>
      </c>
      <c r="G88" s="56">
        <f>SUM(G89)</f>
        <v>1294687.09</v>
      </c>
      <c r="H88" s="26">
        <f t="shared" si="7"/>
        <v>99.5166006136931</v>
      </c>
      <c r="I88" s="36">
        <f t="shared" si="8"/>
        <v>109.36247478143915</v>
      </c>
    </row>
    <row r="89" spans="1:9" ht="14.25">
      <c r="A89" s="91"/>
      <c r="B89" s="6" t="s">
        <v>27</v>
      </c>
      <c r="C89" s="5"/>
      <c r="D89" s="5"/>
      <c r="E89" s="19">
        <v>1164600</v>
      </c>
      <c r="F89" s="19">
        <v>1300976</v>
      </c>
      <c r="G89" s="56">
        <v>1294687.09</v>
      </c>
      <c r="H89" s="26">
        <f t="shared" si="7"/>
        <v>99.5166006136931</v>
      </c>
      <c r="I89" s="36">
        <f t="shared" si="8"/>
        <v>111.71011506096514</v>
      </c>
    </row>
    <row r="90" spans="1:9" ht="14.25">
      <c r="A90" s="91"/>
      <c r="B90" s="6" t="s">
        <v>16</v>
      </c>
      <c r="C90" s="5"/>
      <c r="D90" s="5"/>
      <c r="E90" s="19">
        <v>997000</v>
      </c>
      <c r="F90" s="19">
        <v>1142552</v>
      </c>
      <c r="G90" s="56">
        <v>1137159.68</v>
      </c>
      <c r="H90" s="26">
        <f t="shared" si="7"/>
        <v>99.52804598827886</v>
      </c>
      <c r="I90" s="36">
        <f t="shared" si="8"/>
        <v>114.5989969909729</v>
      </c>
    </row>
    <row r="91" spans="1:9" ht="14.25">
      <c r="A91" s="91"/>
      <c r="B91" s="6" t="s">
        <v>19</v>
      </c>
      <c r="C91" s="5"/>
      <c r="D91" s="5"/>
      <c r="E91" s="19">
        <v>25000</v>
      </c>
      <c r="F91" s="19">
        <v>0</v>
      </c>
      <c r="G91" s="56">
        <v>0</v>
      </c>
      <c r="H91" s="26">
        <v>0</v>
      </c>
      <c r="I91" s="36">
        <f t="shared" si="8"/>
        <v>0</v>
      </c>
    </row>
    <row r="92" spans="1:9" ht="15">
      <c r="A92" s="89">
        <v>1</v>
      </c>
      <c r="B92" s="16">
        <v>2</v>
      </c>
      <c r="C92" s="16">
        <v>3</v>
      </c>
      <c r="D92" s="16">
        <v>4</v>
      </c>
      <c r="E92" s="16">
        <v>5</v>
      </c>
      <c r="F92" s="71">
        <v>6</v>
      </c>
      <c r="G92" s="71">
        <v>7</v>
      </c>
      <c r="H92" s="71">
        <v>8</v>
      </c>
      <c r="I92" s="90">
        <v>9</v>
      </c>
    </row>
    <row r="93" spans="1:9" ht="15">
      <c r="A93" s="91"/>
      <c r="B93" s="72" t="s">
        <v>68</v>
      </c>
      <c r="C93" s="5"/>
      <c r="D93" s="5" t="s">
        <v>69</v>
      </c>
      <c r="E93" s="19">
        <f>SUM(E94)</f>
        <v>398000</v>
      </c>
      <c r="F93" s="19">
        <f>SUM(F94)</f>
        <v>441500</v>
      </c>
      <c r="G93" s="56">
        <f>SUM(G94)</f>
        <v>440094.61</v>
      </c>
      <c r="H93" s="26">
        <f t="shared" si="7"/>
        <v>99.68167836919592</v>
      </c>
      <c r="I93" s="36">
        <f t="shared" si="8"/>
        <v>110.92964824120604</v>
      </c>
    </row>
    <row r="94" spans="1:9" ht="14.25">
      <c r="A94" s="91"/>
      <c r="B94" s="6" t="s">
        <v>27</v>
      </c>
      <c r="C94" s="7"/>
      <c r="D94" s="7"/>
      <c r="E94" s="19">
        <v>398000</v>
      </c>
      <c r="F94" s="19">
        <v>441500</v>
      </c>
      <c r="G94" s="56">
        <v>440094.61</v>
      </c>
      <c r="H94" s="26">
        <f t="shared" si="7"/>
        <v>99.68167836919592</v>
      </c>
      <c r="I94" s="36">
        <f t="shared" si="8"/>
        <v>110.92964824120604</v>
      </c>
    </row>
    <row r="95" spans="1:9" ht="14.25">
      <c r="A95" s="91"/>
      <c r="B95" s="6" t="s">
        <v>16</v>
      </c>
      <c r="C95" s="7"/>
      <c r="D95" s="7"/>
      <c r="E95" s="19">
        <v>303000</v>
      </c>
      <c r="F95" s="19">
        <v>340220</v>
      </c>
      <c r="G95" s="56">
        <v>339902.07</v>
      </c>
      <c r="H95" s="26">
        <f t="shared" si="7"/>
        <v>99.9065516430545</v>
      </c>
      <c r="I95" s="36">
        <f t="shared" si="8"/>
        <v>112.28382838283828</v>
      </c>
    </row>
    <row r="96" spans="1:9" ht="15">
      <c r="A96" s="91"/>
      <c r="B96" s="72" t="s">
        <v>70</v>
      </c>
      <c r="C96" s="6"/>
      <c r="D96" s="5" t="s">
        <v>71</v>
      </c>
      <c r="E96" s="19">
        <f>SUM(E97)</f>
        <v>1474300</v>
      </c>
      <c r="F96" s="19">
        <f>SUM(F97)</f>
        <v>1253045</v>
      </c>
      <c r="G96" s="56">
        <f>SUM(G97)</f>
        <v>1243314.13</v>
      </c>
      <c r="H96" s="26">
        <f t="shared" si="7"/>
        <v>99.22342214365804</v>
      </c>
      <c r="I96" s="36">
        <f t="shared" si="8"/>
        <v>84.99253883198806</v>
      </c>
    </row>
    <row r="97" spans="1:9" ht="14.25">
      <c r="A97" s="91"/>
      <c r="B97" s="6" t="s">
        <v>27</v>
      </c>
      <c r="C97" s="6"/>
      <c r="D97" s="5"/>
      <c r="E97" s="19">
        <v>1474300</v>
      </c>
      <c r="F97" s="19">
        <v>1253045</v>
      </c>
      <c r="G97" s="56">
        <v>1243314.13</v>
      </c>
      <c r="H97" s="26">
        <f t="shared" si="7"/>
        <v>99.22342214365804</v>
      </c>
      <c r="I97" s="36">
        <f t="shared" si="8"/>
        <v>84.99253883198806</v>
      </c>
    </row>
    <row r="98" spans="1:9" ht="14.25">
      <c r="A98" s="91"/>
      <c r="B98" s="6" t="s">
        <v>16</v>
      </c>
      <c r="C98" s="6"/>
      <c r="D98" s="5"/>
      <c r="E98" s="19">
        <v>1395000</v>
      </c>
      <c r="F98" s="19">
        <v>1152866</v>
      </c>
      <c r="G98" s="56">
        <v>1143214.67</v>
      </c>
      <c r="H98" s="26">
        <f t="shared" si="7"/>
        <v>99.16284026070679</v>
      </c>
      <c r="I98" s="36">
        <f t="shared" si="8"/>
        <v>82.64272401433692</v>
      </c>
    </row>
    <row r="99" spans="1:9" ht="15">
      <c r="A99" s="91"/>
      <c r="B99" s="72" t="s">
        <v>73</v>
      </c>
      <c r="C99" s="6"/>
      <c r="D99" s="5" t="s">
        <v>72</v>
      </c>
      <c r="E99" s="19">
        <f>SUM(E100)</f>
        <v>5443144</v>
      </c>
      <c r="F99" s="19">
        <f>SUM(F100)</f>
        <v>5743744</v>
      </c>
      <c r="G99" s="56">
        <f>SUM(G100)</f>
        <v>5708921.33</v>
      </c>
      <c r="H99" s="26">
        <f t="shared" si="7"/>
        <v>99.39372872467854</v>
      </c>
      <c r="I99" s="36">
        <f t="shared" si="8"/>
        <v>105.52254358877884</v>
      </c>
    </row>
    <row r="100" spans="1:9" ht="14.25">
      <c r="A100" s="91"/>
      <c r="B100" s="6" t="s">
        <v>27</v>
      </c>
      <c r="C100" s="6"/>
      <c r="D100" s="5"/>
      <c r="E100" s="19">
        <v>5443144</v>
      </c>
      <c r="F100" s="19">
        <v>5743744</v>
      </c>
      <c r="G100" s="56">
        <v>5708921.33</v>
      </c>
      <c r="H100" s="26">
        <f t="shared" si="7"/>
        <v>99.39372872467854</v>
      </c>
      <c r="I100" s="36">
        <f t="shared" si="8"/>
        <v>105.52254358877884</v>
      </c>
    </row>
    <row r="101" spans="1:9" ht="14.25">
      <c r="A101" s="91"/>
      <c r="B101" s="6" t="s">
        <v>16</v>
      </c>
      <c r="C101" s="6"/>
      <c r="D101" s="5"/>
      <c r="E101" s="19">
        <v>4599000</v>
      </c>
      <c r="F101" s="19">
        <v>4485490</v>
      </c>
      <c r="G101" s="56">
        <v>4481270.45</v>
      </c>
      <c r="H101" s="26">
        <f t="shared" si="7"/>
        <v>99.90592889517089</v>
      </c>
      <c r="I101" s="36">
        <f t="shared" si="8"/>
        <v>97.53185475103282</v>
      </c>
    </row>
    <row r="102" spans="1:9" ht="14.25">
      <c r="A102" s="91"/>
      <c r="B102" s="6" t="s">
        <v>144</v>
      </c>
      <c r="C102" s="6"/>
      <c r="D102" s="5"/>
      <c r="E102" s="19">
        <v>113344</v>
      </c>
      <c r="F102" s="19">
        <v>113344</v>
      </c>
      <c r="G102" s="56">
        <v>92743.82</v>
      </c>
      <c r="H102" s="26">
        <f t="shared" si="7"/>
        <v>81.82508116883118</v>
      </c>
      <c r="I102" s="36">
        <f t="shared" si="8"/>
        <v>100</v>
      </c>
    </row>
    <row r="103" spans="1:9" ht="15">
      <c r="A103" s="91"/>
      <c r="B103" s="72" t="s">
        <v>75</v>
      </c>
      <c r="C103" s="6"/>
      <c r="D103" s="5" t="s">
        <v>74</v>
      </c>
      <c r="E103" s="19">
        <f>SUM(E104)</f>
        <v>2166432</v>
      </c>
      <c r="F103" s="19">
        <f>SUM(F104)</f>
        <v>2216397</v>
      </c>
      <c r="G103" s="56">
        <f>SUM(G104)</f>
        <v>2190621.13</v>
      </c>
      <c r="H103" s="26">
        <f t="shared" si="7"/>
        <v>98.83703731777294</v>
      </c>
      <c r="I103" s="36">
        <f t="shared" si="8"/>
        <v>102.30632671600124</v>
      </c>
    </row>
    <row r="104" spans="1:9" ht="14.25">
      <c r="A104" s="91"/>
      <c r="B104" s="6" t="s">
        <v>27</v>
      </c>
      <c r="C104" s="6"/>
      <c r="D104" s="5"/>
      <c r="E104" s="19">
        <v>2166432</v>
      </c>
      <c r="F104" s="19">
        <v>2216397</v>
      </c>
      <c r="G104" s="56">
        <v>2190621.13</v>
      </c>
      <c r="H104" s="26">
        <f t="shared" si="7"/>
        <v>98.83703731777294</v>
      </c>
      <c r="I104" s="36">
        <f t="shared" si="8"/>
        <v>102.30632671600124</v>
      </c>
    </row>
    <row r="105" spans="1:9" ht="14.25">
      <c r="A105" s="91"/>
      <c r="B105" s="6" t="s">
        <v>16</v>
      </c>
      <c r="C105" s="6"/>
      <c r="D105" s="5"/>
      <c r="E105" s="19">
        <v>1667000</v>
      </c>
      <c r="F105" s="19">
        <v>1693488</v>
      </c>
      <c r="G105" s="56">
        <v>1689927.1</v>
      </c>
      <c r="H105" s="26">
        <f t="shared" si="7"/>
        <v>99.78972983570004</v>
      </c>
      <c r="I105" s="36">
        <f t="shared" si="8"/>
        <v>101.58896220755848</v>
      </c>
    </row>
    <row r="106" spans="1:9" ht="14.25">
      <c r="A106" s="91"/>
      <c r="B106" s="6" t="s">
        <v>144</v>
      </c>
      <c r="C106" s="6"/>
      <c r="D106" s="5"/>
      <c r="E106" s="19">
        <v>190432</v>
      </c>
      <c r="F106" s="19">
        <v>190432</v>
      </c>
      <c r="G106" s="56">
        <v>183624.24</v>
      </c>
      <c r="H106" s="26">
        <f t="shared" si="7"/>
        <v>96.42509662241639</v>
      </c>
      <c r="I106" s="36">
        <f t="shared" si="8"/>
        <v>100</v>
      </c>
    </row>
    <row r="107" spans="1:9" ht="15">
      <c r="A107" s="91"/>
      <c r="B107" s="72" t="s">
        <v>76</v>
      </c>
      <c r="C107" s="6"/>
      <c r="D107" s="5" t="s">
        <v>77</v>
      </c>
      <c r="E107" s="19">
        <f>SUM(E108+E111)</f>
        <v>11520145</v>
      </c>
      <c r="F107" s="19">
        <f>SUM(F108+F111)</f>
        <v>11961853</v>
      </c>
      <c r="G107" s="56">
        <f>SUM(G108+G111)</f>
        <v>11663108.03</v>
      </c>
      <c r="H107" s="26">
        <f t="shared" si="7"/>
        <v>97.50251930031241</v>
      </c>
      <c r="I107" s="36">
        <f t="shared" si="8"/>
        <v>103.83422257271934</v>
      </c>
    </row>
    <row r="108" spans="1:9" ht="14.25">
      <c r="A108" s="91"/>
      <c r="B108" s="6" t="s">
        <v>27</v>
      </c>
      <c r="C108" s="6"/>
      <c r="D108" s="5"/>
      <c r="E108" s="19">
        <v>11177895</v>
      </c>
      <c r="F108" s="19">
        <v>11580500</v>
      </c>
      <c r="G108" s="56">
        <v>11375294.08</v>
      </c>
      <c r="H108" s="26">
        <f t="shared" si="7"/>
        <v>98.22800466301109</v>
      </c>
      <c r="I108" s="36">
        <f t="shared" si="8"/>
        <v>103.6017962237076</v>
      </c>
    </row>
    <row r="109" spans="1:9" ht="14.25">
      <c r="A109" s="91"/>
      <c r="B109" s="6" t="s">
        <v>16</v>
      </c>
      <c r="C109" s="6"/>
      <c r="D109" s="5"/>
      <c r="E109" s="19">
        <v>8841000</v>
      </c>
      <c r="F109" s="19">
        <v>8930964</v>
      </c>
      <c r="G109" s="56">
        <v>8876421.15</v>
      </c>
      <c r="H109" s="26">
        <f t="shared" si="7"/>
        <v>99.3892837324168</v>
      </c>
      <c r="I109" s="36">
        <f t="shared" si="8"/>
        <v>101.01757719714963</v>
      </c>
    </row>
    <row r="110" spans="1:9" ht="14.25">
      <c r="A110" s="91"/>
      <c r="B110" s="6" t="s">
        <v>144</v>
      </c>
      <c r="C110" s="6"/>
      <c r="D110" s="5"/>
      <c r="E110" s="19">
        <v>638595</v>
      </c>
      <c r="F110" s="19">
        <v>643432</v>
      </c>
      <c r="G110" s="56">
        <v>558641.48</v>
      </c>
      <c r="H110" s="26">
        <f t="shared" si="7"/>
        <v>86.82214748411641</v>
      </c>
      <c r="I110" s="36">
        <f t="shared" si="8"/>
        <v>100.75744407644909</v>
      </c>
    </row>
    <row r="111" spans="1:9" ht="14.25">
      <c r="A111" s="91"/>
      <c r="B111" s="6" t="s">
        <v>19</v>
      </c>
      <c r="C111" s="6"/>
      <c r="D111" s="5"/>
      <c r="E111" s="19">
        <v>342250</v>
      </c>
      <c r="F111" s="19">
        <v>381353</v>
      </c>
      <c r="G111" s="56">
        <v>287813.95</v>
      </c>
      <c r="H111" s="26">
        <f t="shared" si="7"/>
        <v>75.47179384979272</v>
      </c>
      <c r="I111" s="36">
        <f t="shared" si="8"/>
        <v>111.42527392257122</v>
      </c>
    </row>
    <row r="112" spans="1:9" ht="15">
      <c r="A112" s="91"/>
      <c r="B112" s="72" t="s">
        <v>79</v>
      </c>
      <c r="C112" s="6"/>
      <c r="D112" s="5" t="s">
        <v>78</v>
      </c>
      <c r="E112" s="19">
        <f>SUM(E113)</f>
        <v>296400</v>
      </c>
      <c r="F112" s="19">
        <f>SUM(F113)</f>
        <v>284476</v>
      </c>
      <c r="G112" s="56">
        <f>SUM(G113)</f>
        <v>259029.37</v>
      </c>
      <c r="H112" s="26">
        <f t="shared" si="7"/>
        <v>91.05491148638197</v>
      </c>
      <c r="I112" s="36">
        <f t="shared" si="8"/>
        <v>95.97705802968962</v>
      </c>
    </row>
    <row r="113" spans="1:9" ht="14.25">
      <c r="A113" s="91"/>
      <c r="B113" s="7" t="s">
        <v>27</v>
      </c>
      <c r="C113" s="7"/>
      <c r="D113" s="9"/>
      <c r="E113" s="19">
        <v>296400</v>
      </c>
      <c r="F113" s="19">
        <v>284476</v>
      </c>
      <c r="G113" s="56">
        <v>259029.37</v>
      </c>
      <c r="H113" s="26">
        <f t="shared" si="7"/>
        <v>91.05491148638197</v>
      </c>
      <c r="I113" s="36">
        <f t="shared" si="8"/>
        <v>95.97705802968962</v>
      </c>
    </row>
    <row r="114" spans="1:9" ht="14.25">
      <c r="A114" s="91"/>
      <c r="B114" s="6" t="s">
        <v>16</v>
      </c>
      <c r="C114" s="6"/>
      <c r="D114" s="5"/>
      <c r="E114" s="19">
        <v>250000</v>
      </c>
      <c r="F114" s="19">
        <v>243076</v>
      </c>
      <c r="G114" s="56">
        <v>217629.37</v>
      </c>
      <c r="H114" s="26">
        <f t="shared" si="7"/>
        <v>89.53140992940479</v>
      </c>
      <c r="I114" s="36">
        <f t="shared" si="8"/>
        <v>97.23039999999999</v>
      </c>
    </row>
    <row r="115" spans="1:9" ht="15">
      <c r="A115" s="91"/>
      <c r="B115" s="72" t="s">
        <v>80</v>
      </c>
      <c r="C115" s="6"/>
      <c r="D115" s="5" t="s">
        <v>81</v>
      </c>
      <c r="E115" s="19">
        <f>SUM(E116)</f>
        <v>114184</v>
      </c>
      <c r="F115" s="19">
        <f>SUM(F116)</f>
        <v>113894</v>
      </c>
      <c r="G115" s="56">
        <f>SUM(G116)</f>
        <v>84151.31</v>
      </c>
      <c r="H115" s="26">
        <f t="shared" si="7"/>
        <v>73.8856392786275</v>
      </c>
      <c r="I115" s="36">
        <f t="shared" si="8"/>
        <v>99.74602396132558</v>
      </c>
    </row>
    <row r="116" spans="1:9" ht="14.25">
      <c r="A116" s="91"/>
      <c r="B116" s="6" t="s">
        <v>27</v>
      </c>
      <c r="C116" s="6"/>
      <c r="D116" s="5"/>
      <c r="E116" s="19">
        <v>114184</v>
      </c>
      <c r="F116" s="19">
        <v>113894</v>
      </c>
      <c r="G116" s="56">
        <v>84151.31</v>
      </c>
      <c r="H116" s="26">
        <f t="shared" si="7"/>
        <v>73.8856392786275</v>
      </c>
      <c r="I116" s="36">
        <f t="shared" si="8"/>
        <v>99.74602396132558</v>
      </c>
    </row>
    <row r="117" spans="1:9" ht="14.25">
      <c r="A117" s="91"/>
      <c r="B117" s="6" t="s">
        <v>16</v>
      </c>
      <c r="C117" s="6"/>
      <c r="D117" s="5"/>
      <c r="E117" s="19">
        <v>25600</v>
      </c>
      <c r="F117" s="19">
        <v>18130</v>
      </c>
      <c r="G117" s="56">
        <v>18127.92</v>
      </c>
      <c r="H117" s="26">
        <f t="shared" si="7"/>
        <v>99.98852730281301</v>
      </c>
      <c r="I117" s="36">
        <f t="shared" si="8"/>
        <v>70.8203125</v>
      </c>
    </row>
    <row r="118" spans="1:9" ht="14.25">
      <c r="A118" s="91"/>
      <c r="B118" s="6" t="s">
        <v>144</v>
      </c>
      <c r="C118" s="6"/>
      <c r="D118" s="5"/>
      <c r="E118" s="19">
        <v>0</v>
      </c>
      <c r="F118" s="19">
        <v>11464</v>
      </c>
      <c r="G118" s="56">
        <v>11464</v>
      </c>
      <c r="H118" s="26">
        <f t="shared" si="7"/>
        <v>100</v>
      </c>
      <c r="I118" s="36">
        <v>0</v>
      </c>
    </row>
    <row r="119" spans="1:9" ht="15">
      <c r="A119" s="91"/>
      <c r="B119" s="77" t="s">
        <v>140</v>
      </c>
      <c r="C119" s="7"/>
      <c r="D119" s="5">
        <v>80195</v>
      </c>
      <c r="E119" s="19">
        <f>SUM(E120)</f>
        <v>0</v>
      </c>
      <c r="F119" s="19">
        <f>SUM(F120)</f>
        <v>464404</v>
      </c>
      <c r="G119" s="56">
        <f>SUM(G120)</f>
        <v>423006.06</v>
      </c>
      <c r="H119" s="26">
        <f t="shared" si="7"/>
        <v>91.08579168138087</v>
      </c>
      <c r="I119" s="36">
        <v>0</v>
      </c>
    </row>
    <row r="120" spans="1:9" ht="14.25">
      <c r="A120" s="91"/>
      <c r="B120" s="7" t="s">
        <v>27</v>
      </c>
      <c r="C120" s="7"/>
      <c r="D120" s="7"/>
      <c r="E120" s="19">
        <v>0</v>
      </c>
      <c r="F120" s="19">
        <v>464404</v>
      </c>
      <c r="G120" s="56">
        <v>423006.06</v>
      </c>
      <c r="H120" s="26">
        <f t="shared" si="7"/>
        <v>91.08579168138087</v>
      </c>
      <c r="I120" s="36">
        <v>0</v>
      </c>
    </row>
    <row r="121" spans="1:9" ht="14.25">
      <c r="A121" s="91"/>
      <c r="B121" s="6" t="s">
        <v>16</v>
      </c>
      <c r="C121" s="7"/>
      <c r="D121" s="7"/>
      <c r="E121" s="19">
        <v>0</v>
      </c>
      <c r="F121" s="19">
        <v>26940</v>
      </c>
      <c r="G121" s="56">
        <v>25554.04</v>
      </c>
      <c r="H121" s="26">
        <f t="shared" si="7"/>
        <v>94.85538233110617</v>
      </c>
      <c r="I121" s="36">
        <v>0</v>
      </c>
    </row>
    <row r="122" spans="1:9" ht="15">
      <c r="A122" s="91"/>
      <c r="B122" s="77" t="s">
        <v>83</v>
      </c>
      <c r="C122" s="7"/>
      <c r="D122" s="9">
        <v>80197</v>
      </c>
      <c r="E122" s="19">
        <f>SUM(E123)</f>
        <v>72813</v>
      </c>
      <c r="F122" s="19">
        <f>SUM(F123)</f>
        <v>72813</v>
      </c>
      <c r="G122" s="56">
        <f>SUM(G123)</f>
        <v>72813</v>
      </c>
      <c r="H122" s="26">
        <f t="shared" si="7"/>
        <v>100</v>
      </c>
      <c r="I122" s="36">
        <f t="shared" si="8"/>
        <v>100</v>
      </c>
    </row>
    <row r="123" spans="1:9" ht="14.25">
      <c r="A123" s="91"/>
      <c r="B123" s="6" t="s">
        <v>157</v>
      </c>
      <c r="C123" s="7"/>
      <c r="D123" s="7"/>
      <c r="E123" s="19">
        <v>72813</v>
      </c>
      <c r="F123" s="19">
        <v>72813</v>
      </c>
      <c r="G123" s="56">
        <v>72813</v>
      </c>
      <c r="H123" s="26">
        <f t="shared" si="7"/>
        <v>100</v>
      </c>
      <c r="I123" s="36">
        <f t="shared" si="8"/>
        <v>100</v>
      </c>
    </row>
    <row r="124" spans="1:9" ht="15">
      <c r="A124" s="89">
        <v>1</v>
      </c>
      <c r="B124" s="16">
        <v>2</v>
      </c>
      <c r="C124" s="16">
        <v>3</v>
      </c>
      <c r="D124" s="16">
        <v>4</v>
      </c>
      <c r="E124" s="16">
        <v>5</v>
      </c>
      <c r="F124" s="71">
        <v>6</v>
      </c>
      <c r="G124" s="71">
        <v>7</v>
      </c>
      <c r="H124" s="71">
        <v>8</v>
      </c>
      <c r="I124" s="90">
        <v>9</v>
      </c>
    </row>
    <row r="125" spans="1:9" ht="15">
      <c r="A125" s="91" t="s">
        <v>84</v>
      </c>
      <c r="B125" s="72" t="s">
        <v>170</v>
      </c>
      <c r="C125" s="16">
        <v>803</v>
      </c>
      <c r="D125" s="7"/>
      <c r="E125" s="42">
        <f aca="true" t="shared" si="9" ref="E125:G126">SUM(E126)</f>
        <v>0</v>
      </c>
      <c r="F125" s="41">
        <f t="shared" si="9"/>
        <v>310714</v>
      </c>
      <c r="G125" s="57">
        <f t="shared" si="9"/>
        <v>301196.14</v>
      </c>
      <c r="H125" s="31">
        <f t="shared" si="7"/>
        <v>96.9367778728992</v>
      </c>
      <c r="I125" s="37">
        <v>0</v>
      </c>
    </row>
    <row r="126" spans="1:9" ht="15">
      <c r="A126" s="91"/>
      <c r="B126" s="72" t="s">
        <v>145</v>
      </c>
      <c r="C126" s="7"/>
      <c r="D126" s="9">
        <v>80309</v>
      </c>
      <c r="E126" s="19">
        <f t="shared" si="9"/>
        <v>0</v>
      </c>
      <c r="F126" s="19">
        <f t="shared" si="9"/>
        <v>310714</v>
      </c>
      <c r="G126" s="56">
        <f t="shared" si="9"/>
        <v>301196.14</v>
      </c>
      <c r="H126" s="26">
        <f t="shared" si="7"/>
        <v>96.9367778728992</v>
      </c>
      <c r="I126" s="36">
        <v>0</v>
      </c>
    </row>
    <row r="127" spans="1:9" ht="14.25">
      <c r="A127" s="91"/>
      <c r="B127" s="6" t="s">
        <v>27</v>
      </c>
      <c r="C127" s="7"/>
      <c r="D127" s="9"/>
      <c r="E127" s="19">
        <v>0</v>
      </c>
      <c r="F127" s="19">
        <v>310714</v>
      </c>
      <c r="G127" s="56">
        <v>301196.14</v>
      </c>
      <c r="H127" s="26">
        <f t="shared" si="7"/>
        <v>96.9367778728992</v>
      </c>
      <c r="I127" s="36">
        <v>0</v>
      </c>
    </row>
    <row r="128" spans="1:9" ht="14.25">
      <c r="A128" s="91"/>
      <c r="B128" s="6" t="s">
        <v>16</v>
      </c>
      <c r="C128" s="7"/>
      <c r="D128" s="7"/>
      <c r="E128" s="19">
        <v>0</v>
      </c>
      <c r="F128" s="19">
        <v>13938</v>
      </c>
      <c r="G128" s="56">
        <v>13863.92</v>
      </c>
      <c r="H128" s="26">
        <f t="shared" si="7"/>
        <v>99.46850337207633</v>
      </c>
      <c r="I128" s="36">
        <v>0</v>
      </c>
    </row>
    <row r="129" spans="1:9" ht="15">
      <c r="A129" s="91" t="s">
        <v>87</v>
      </c>
      <c r="B129" s="73" t="s">
        <v>125</v>
      </c>
      <c r="C129" s="11" t="s">
        <v>35</v>
      </c>
      <c r="D129" s="11"/>
      <c r="E129" s="41">
        <f>SUM(E130+E132)</f>
        <v>0</v>
      </c>
      <c r="F129" s="41">
        <f>SUM(F130+F132)</f>
        <v>268000</v>
      </c>
      <c r="G129" s="57">
        <f>SUM(G130+G132)</f>
        <v>261907.29</v>
      </c>
      <c r="H129" s="31">
        <f t="shared" si="7"/>
        <v>97.72660074626866</v>
      </c>
      <c r="I129" s="37">
        <v>0</v>
      </c>
    </row>
    <row r="130" spans="1:9" ht="15">
      <c r="A130" s="91"/>
      <c r="B130" s="72" t="s">
        <v>85</v>
      </c>
      <c r="C130" s="5"/>
      <c r="D130" s="5" t="s">
        <v>86</v>
      </c>
      <c r="E130" s="19">
        <f>SUM(E131)</f>
        <v>0</v>
      </c>
      <c r="F130" s="19">
        <f>SUM(F131)</f>
        <v>230000</v>
      </c>
      <c r="G130" s="56">
        <f>SUM(G131)</f>
        <v>224075</v>
      </c>
      <c r="H130" s="26">
        <f t="shared" si="7"/>
        <v>97.42391304347827</v>
      </c>
      <c r="I130" s="36">
        <v>0</v>
      </c>
    </row>
    <row r="131" spans="1:9" ht="14.25">
      <c r="A131" s="91"/>
      <c r="B131" s="6" t="s">
        <v>19</v>
      </c>
      <c r="C131" s="5"/>
      <c r="D131" s="5"/>
      <c r="E131" s="19">
        <v>0</v>
      </c>
      <c r="F131" s="19">
        <v>230000</v>
      </c>
      <c r="G131" s="56">
        <v>224075</v>
      </c>
      <c r="H131" s="26">
        <f t="shared" si="7"/>
        <v>97.42391304347827</v>
      </c>
      <c r="I131" s="36">
        <v>0</v>
      </c>
    </row>
    <row r="132" spans="1:9" ht="15">
      <c r="A132" s="91"/>
      <c r="B132" s="72" t="s">
        <v>139</v>
      </c>
      <c r="C132" s="5"/>
      <c r="D132" s="5" t="s">
        <v>138</v>
      </c>
      <c r="E132" s="19">
        <f>SUM(E133)</f>
        <v>0</v>
      </c>
      <c r="F132" s="19">
        <f>SUM(F133)</f>
        <v>38000</v>
      </c>
      <c r="G132" s="56">
        <f>SUM(G133)</f>
        <v>37832.29</v>
      </c>
      <c r="H132" s="26">
        <f t="shared" si="7"/>
        <v>99.55865789473684</v>
      </c>
      <c r="I132" s="36">
        <v>0</v>
      </c>
    </row>
    <row r="133" spans="1:9" ht="14.25">
      <c r="A133" s="91"/>
      <c r="B133" s="6" t="s">
        <v>14</v>
      </c>
      <c r="C133" s="5"/>
      <c r="D133" s="5"/>
      <c r="E133" s="19">
        <v>0</v>
      </c>
      <c r="F133" s="19">
        <v>38000</v>
      </c>
      <c r="G133" s="56">
        <v>37832.29</v>
      </c>
      <c r="H133" s="26">
        <f t="shared" si="7"/>
        <v>99.55865789473684</v>
      </c>
      <c r="I133" s="36">
        <v>0</v>
      </c>
    </row>
    <row r="134" spans="1:9" ht="14.25">
      <c r="A134" s="91"/>
      <c r="B134" s="6" t="s">
        <v>16</v>
      </c>
      <c r="C134" s="5"/>
      <c r="D134" s="5"/>
      <c r="E134" s="19">
        <v>0</v>
      </c>
      <c r="F134" s="19">
        <v>2000</v>
      </c>
      <c r="G134" s="56">
        <v>1989.72</v>
      </c>
      <c r="H134" s="26">
        <f t="shared" si="7"/>
        <v>99.48599999999999</v>
      </c>
      <c r="I134" s="36">
        <v>0</v>
      </c>
    </row>
    <row r="135" spans="1:9" ht="15">
      <c r="A135" s="91" t="s">
        <v>91</v>
      </c>
      <c r="B135" s="72" t="s">
        <v>141</v>
      </c>
      <c r="C135" s="11" t="s">
        <v>130</v>
      </c>
      <c r="D135" s="11"/>
      <c r="E135" s="41">
        <f>SUM(E136+E141+E144+E148+E151)</f>
        <v>8531134</v>
      </c>
      <c r="F135" s="41">
        <f>SUM(F136+F141+F144+F148+F151)</f>
        <v>9250905</v>
      </c>
      <c r="G135" s="57">
        <f>SUM(G136+G141+G144+G148+G151)</f>
        <v>9189998.16</v>
      </c>
      <c r="H135" s="31">
        <f t="shared" si="7"/>
        <v>99.34161209092515</v>
      </c>
      <c r="I135" s="37">
        <f t="shared" si="8"/>
        <v>108.43699090882876</v>
      </c>
    </row>
    <row r="136" spans="1:9" ht="15">
      <c r="A136" s="91"/>
      <c r="B136" s="72" t="s">
        <v>88</v>
      </c>
      <c r="C136" s="5"/>
      <c r="D136" s="5" t="s">
        <v>133</v>
      </c>
      <c r="E136" s="19">
        <f>SUM(E137+E140)</f>
        <v>3310734</v>
      </c>
      <c r="F136" s="19">
        <f>SUM(F137+F140)</f>
        <v>3621646</v>
      </c>
      <c r="G136" s="56">
        <f>SUM(G137+G140)</f>
        <v>3580001.78</v>
      </c>
      <c r="H136" s="26">
        <f t="shared" si="7"/>
        <v>98.85013002375163</v>
      </c>
      <c r="I136" s="36">
        <f t="shared" si="8"/>
        <v>109.3910293004512</v>
      </c>
    </row>
    <row r="137" spans="1:9" ht="14.25">
      <c r="A137" s="91"/>
      <c r="B137" s="6" t="s">
        <v>27</v>
      </c>
      <c r="C137" s="5"/>
      <c r="D137" s="5"/>
      <c r="E137" s="19">
        <v>3310734</v>
      </c>
      <c r="F137" s="19">
        <v>3559146</v>
      </c>
      <c r="G137" s="56">
        <v>3517501.78</v>
      </c>
      <c r="H137" s="26">
        <f t="shared" si="7"/>
        <v>98.8299378558789</v>
      </c>
      <c r="I137" s="36">
        <f t="shared" si="8"/>
        <v>107.50323040147593</v>
      </c>
    </row>
    <row r="138" spans="1:9" ht="14.25">
      <c r="A138" s="91"/>
      <c r="B138" s="6" t="s">
        <v>16</v>
      </c>
      <c r="C138" s="5"/>
      <c r="D138" s="5"/>
      <c r="E138" s="19">
        <v>2161574</v>
      </c>
      <c r="F138" s="19">
        <v>2203667</v>
      </c>
      <c r="G138" s="56">
        <v>2201733.97</v>
      </c>
      <c r="H138" s="26">
        <f t="shared" si="7"/>
        <v>99.91228121127195</v>
      </c>
      <c r="I138" s="36">
        <f t="shared" si="8"/>
        <v>101.94733097270785</v>
      </c>
    </row>
    <row r="139" spans="1:9" ht="14.25">
      <c r="A139" s="91"/>
      <c r="B139" s="6" t="s">
        <v>144</v>
      </c>
      <c r="C139" s="5"/>
      <c r="D139" s="5"/>
      <c r="E139" s="19">
        <v>124973</v>
      </c>
      <c r="F139" s="19">
        <v>118053</v>
      </c>
      <c r="G139" s="56">
        <v>105002.8</v>
      </c>
      <c r="H139" s="26">
        <f t="shared" si="7"/>
        <v>88.94547364319416</v>
      </c>
      <c r="I139" s="36">
        <f t="shared" si="8"/>
        <v>94.46280396565658</v>
      </c>
    </row>
    <row r="140" spans="1:9" ht="14.25">
      <c r="A140" s="91"/>
      <c r="B140" s="6" t="s">
        <v>19</v>
      </c>
      <c r="C140" s="5"/>
      <c r="D140" s="5"/>
      <c r="E140" s="19">
        <v>0</v>
      </c>
      <c r="F140" s="19">
        <v>62500</v>
      </c>
      <c r="G140" s="56">
        <v>62500</v>
      </c>
      <c r="H140" s="26">
        <f t="shared" si="7"/>
        <v>100</v>
      </c>
      <c r="I140" s="36">
        <v>0</v>
      </c>
    </row>
    <row r="141" spans="1:9" ht="15">
      <c r="A141" s="91"/>
      <c r="B141" s="72" t="s">
        <v>89</v>
      </c>
      <c r="C141" s="5"/>
      <c r="D141" s="5" t="s">
        <v>134</v>
      </c>
      <c r="E141" s="19">
        <f>SUM(E142)</f>
        <v>3013000</v>
      </c>
      <c r="F141" s="19">
        <f>SUM(F142)</f>
        <v>3187071</v>
      </c>
      <c r="G141" s="56">
        <f>SUM(G142)</f>
        <v>3182923</v>
      </c>
      <c r="H141" s="26">
        <f t="shared" si="7"/>
        <v>99.86984914989343</v>
      </c>
      <c r="I141" s="36">
        <f t="shared" si="8"/>
        <v>105.77733156322601</v>
      </c>
    </row>
    <row r="142" spans="1:9" ht="14.25">
      <c r="A142" s="91"/>
      <c r="B142" s="6" t="s">
        <v>27</v>
      </c>
      <c r="C142" s="5"/>
      <c r="D142" s="5"/>
      <c r="E142" s="19">
        <v>3013000</v>
      </c>
      <c r="F142" s="19">
        <v>3187071</v>
      </c>
      <c r="G142" s="56">
        <v>3182923</v>
      </c>
      <c r="H142" s="26">
        <f t="shared" si="7"/>
        <v>99.86984914989343</v>
      </c>
      <c r="I142" s="36">
        <f t="shared" si="8"/>
        <v>105.77733156322601</v>
      </c>
    </row>
    <row r="143" spans="1:9" ht="14.25">
      <c r="A143" s="91"/>
      <c r="B143" s="6" t="s">
        <v>16</v>
      </c>
      <c r="C143" s="5"/>
      <c r="D143" s="5"/>
      <c r="E143" s="19">
        <v>2061500</v>
      </c>
      <c r="F143" s="19">
        <v>2013347</v>
      </c>
      <c r="G143" s="56">
        <v>2011463</v>
      </c>
      <c r="H143" s="26">
        <f t="shared" si="7"/>
        <v>99.9064244762577</v>
      </c>
      <c r="I143" s="36">
        <f t="shared" si="8"/>
        <v>97.66417657045841</v>
      </c>
    </row>
    <row r="144" spans="1:9" ht="15">
      <c r="A144" s="91"/>
      <c r="B144" s="72" t="s">
        <v>90</v>
      </c>
      <c r="C144" s="5"/>
      <c r="D144" s="5" t="s">
        <v>135</v>
      </c>
      <c r="E144" s="19">
        <f>SUM(E145)</f>
        <v>1919100</v>
      </c>
      <c r="F144" s="19">
        <f>SUM(F145)</f>
        <v>2021218</v>
      </c>
      <c r="G144" s="56">
        <f>SUM(G145)</f>
        <v>2011215.9</v>
      </c>
      <c r="H144" s="26">
        <f t="shared" si="7"/>
        <v>99.5051449175695</v>
      </c>
      <c r="I144" s="36">
        <f t="shared" si="8"/>
        <v>105.32114011776355</v>
      </c>
    </row>
    <row r="145" spans="1:9" ht="14.25">
      <c r="A145" s="91"/>
      <c r="B145" s="6" t="s">
        <v>27</v>
      </c>
      <c r="C145" s="5"/>
      <c r="D145" s="5"/>
      <c r="E145" s="19">
        <v>1919100</v>
      </c>
      <c r="F145" s="19">
        <v>2021218</v>
      </c>
      <c r="G145" s="56">
        <v>2011215.9</v>
      </c>
      <c r="H145" s="26">
        <f t="shared" si="7"/>
        <v>99.5051449175695</v>
      </c>
      <c r="I145" s="36">
        <f t="shared" si="8"/>
        <v>105.32114011776355</v>
      </c>
    </row>
    <row r="146" spans="1:9" ht="14.25">
      <c r="A146" s="91"/>
      <c r="B146" s="6" t="s">
        <v>16</v>
      </c>
      <c r="C146" s="5"/>
      <c r="D146" s="5"/>
      <c r="E146" s="19">
        <v>32500</v>
      </c>
      <c r="F146" s="19">
        <v>32500</v>
      </c>
      <c r="G146" s="56">
        <v>32400</v>
      </c>
      <c r="H146" s="26">
        <f t="shared" si="7"/>
        <v>99.6923076923077</v>
      </c>
      <c r="I146" s="36">
        <f t="shared" si="8"/>
        <v>100</v>
      </c>
    </row>
    <row r="147" spans="1:9" ht="14.25">
      <c r="A147" s="91"/>
      <c r="B147" s="6" t="s">
        <v>144</v>
      </c>
      <c r="C147" s="5"/>
      <c r="D147" s="5"/>
      <c r="E147" s="19">
        <v>48100</v>
      </c>
      <c r="F147" s="19">
        <v>70020</v>
      </c>
      <c r="G147" s="56">
        <v>66629.16</v>
      </c>
      <c r="H147" s="26">
        <f t="shared" si="7"/>
        <v>95.1573264781491</v>
      </c>
      <c r="I147" s="36">
        <f t="shared" si="8"/>
        <v>145.57172557172558</v>
      </c>
    </row>
    <row r="148" spans="1:9" ht="15">
      <c r="A148" s="91"/>
      <c r="B148" s="72" t="s">
        <v>42</v>
      </c>
      <c r="C148" s="5"/>
      <c r="D148" s="5" t="s">
        <v>131</v>
      </c>
      <c r="E148" s="19">
        <f>SUM(E149)</f>
        <v>288300</v>
      </c>
      <c r="F148" s="19">
        <f>SUM(F149)</f>
        <v>320852</v>
      </c>
      <c r="G148" s="56">
        <f>SUM(G149)</f>
        <v>315739.48</v>
      </c>
      <c r="H148" s="26">
        <f t="shared" si="7"/>
        <v>98.40657998080111</v>
      </c>
      <c r="I148" s="36">
        <f t="shared" si="8"/>
        <v>111.29101630246272</v>
      </c>
    </row>
    <row r="149" spans="1:9" ht="14.25">
      <c r="A149" s="91"/>
      <c r="B149" s="6" t="s">
        <v>27</v>
      </c>
      <c r="C149" s="5"/>
      <c r="D149" s="5"/>
      <c r="E149" s="19">
        <v>288300</v>
      </c>
      <c r="F149" s="19">
        <v>320852</v>
      </c>
      <c r="G149" s="56">
        <v>315739.48</v>
      </c>
      <c r="H149" s="26">
        <f t="shared" si="7"/>
        <v>98.40657998080111</v>
      </c>
      <c r="I149" s="36">
        <f t="shared" si="8"/>
        <v>111.29101630246272</v>
      </c>
    </row>
    <row r="150" spans="1:9" ht="14.25">
      <c r="A150" s="91"/>
      <c r="B150" s="6" t="s">
        <v>16</v>
      </c>
      <c r="C150" s="5"/>
      <c r="D150" s="5"/>
      <c r="E150" s="19">
        <v>215500</v>
      </c>
      <c r="F150" s="19">
        <v>244976</v>
      </c>
      <c r="G150" s="56">
        <v>240293.67</v>
      </c>
      <c r="H150" s="26">
        <f t="shared" si="7"/>
        <v>98.08865766442428</v>
      </c>
      <c r="I150" s="36">
        <f t="shared" si="8"/>
        <v>113.67795823665894</v>
      </c>
    </row>
    <row r="151" spans="1:9" ht="15">
      <c r="A151" s="91"/>
      <c r="B151" s="72" t="s">
        <v>82</v>
      </c>
      <c r="C151" s="5"/>
      <c r="D151" s="5" t="s">
        <v>136</v>
      </c>
      <c r="E151" s="19">
        <f>SUM(E152)</f>
        <v>0</v>
      </c>
      <c r="F151" s="19">
        <f>SUM(F152)</f>
        <v>100118</v>
      </c>
      <c r="G151" s="56">
        <f>SUM(G152)</f>
        <v>100118</v>
      </c>
      <c r="H151" s="26">
        <f t="shared" si="7"/>
        <v>100</v>
      </c>
      <c r="I151" s="36">
        <v>0</v>
      </c>
    </row>
    <row r="152" spans="1:9" ht="14.25">
      <c r="A152" s="91"/>
      <c r="B152" s="6" t="s">
        <v>27</v>
      </c>
      <c r="C152" s="7"/>
      <c r="D152" s="7"/>
      <c r="E152" s="19">
        <v>0</v>
      </c>
      <c r="F152" s="19">
        <v>100118</v>
      </c>
      <c r="G152" s="56">
        <v>100118</v>
      </c>
      <c r="H152" s="26">
        <f aca="true" t="shared" si="10" ref="H152:H207">SUM(G152/F152*100)</f>
        <v>100</v>
      </c>
      <c r="I152" s="36">
        <v>0</v>
      </c>
    </row>
    <row r="153" spans="1:9" ht="14.25">
      <c r="A153" s="91"/>
      <c r="B153" s="6" t="s">
        <v>144</v>
      </c>
      <c r="C153" s="7"/>
      <c r="D153" s="7"/>
      <c r="E153" s="19">
        <v>0</v>
      </c>
      <c r="F153" s="19">
        <v>10800</v>
      </c>
      <c r="G153" s="56">
        <v>10800</v>
      </c>
      <c r="H153" s="26">
        <f t="shared" si="10"/>
        <v>100</v>
      </c>
      <c r="I153" s="36">
        <v>0</v>
      </c>
    </row>
    <row r="154" spans="1:9" ht="15">
      <c r="A154" s="89">
        <v>1</v>
      </c>
      <c r="B154" s="16">
        <v>2</v>
      </c>
      <c r="C154" s="16">
        <v>3</v>
      </c>
      <c r="D154" s="16">
        <v>4</v>
      </c>
      <c r="E154" s="16">
        <v>5</v>
      </c>
      <c r="F154" s="71">
        <v>6</v>
      </c>
      <c r="G154" s="71">
        <v>7</v>
      </c>
      <c r="H154" s="71">
        <v>8</v>
      </c>
      <c r="I154" s="90">
        <v>9</v>
      </c>
    </row>
    <row r="155" spans="1:9" ht="17.25" customHeight="1">
      <c r="A155" s="91" t="s">
        <v>105</v>
      </c>
      <c r="B155" s="73" t="s">
        <v>142</v>
      </c>
      <c r="C155" s="11" t="s">
        <v>41</v>
      </c>
      <c r="D155" s="11"/>
      <c r="E155" s="41">
        <f>SUM(E156+E159)</f>
        <v>1333800</v>
      </c>
      <c r="F155" s="41">
        <f>SUM(F156+F159)</f>
        <v>1904549</v>
      </c>
      <c r="G155" s="57">
        <f>SUM(G156+G159)</f>
        <v>1819872.1400000001</v>
      </c>
      <c r="H155" s="31">
        <f t="shared" si="10"/>
        <v>95.55396789476146</v>
      </c>
      <c r="I155" s="37">
        <f aca="true" t="shared" si="11" ref="I155:I207">SUM(F155/E155*100)</f>
        <v>142.79119808067176</v>
      </c>
    </row>
    <row r="156" spans="1:9" ht="15">
      <c r="A156" s="91"/>
      <c r="B156" s="72" t="s">
        <v>44</v>
      </c>
      <c r="C156" s="5"/>
      <c r="D156" s="5" t="s">
        <v>45</v>
      </c>
      <c r="E156" s="19">
        <f>SUM(E157)</f>
        <v>1333800</v>
      </c>
      <c r="F156" s="19">
        <f>SUM(F157)</f>
        <v>1658200</v>
      </c>
      <c r="G156" s="56">
        <f>SUM(G157)</f>
        <v>1657610.75</v>
      </c>
      <c r="H156" s="26">
        <f t="shared" si="10"/>
        <v>99.96446447955614</v>
      </c>
      <c r="I156" s="36">
        <f t="shared" si="11"/>
        <v>124.32148747938221</v>
      </c>
    </row>
    <row r="157" spans="1:9" ht="14.25">
      <c r="A157" s="91"/>
      <c r="B157" s="6" t="s">
        <v>27</v>
      </c>
      <c r="C157" s="5"/>
      <c r="D157" s="5"/>
      <c r="E157" s="19">
        <v>1333800</v>
      </c>
      <c r="F157" s="19">
        <v>1658200</v>
      </c>
      <c r="G157" s="56">
        <v>1657610.75</v>
      </c>
      <c r="H157" s="26">
        <f t="shared" si="10"/>
        <v>99.96446447955614</v>
      </c>
      <c r="I157" s="36">
        <f t="shared" si="11"/>
        <v>124.32148747938221</v>
      </c>
    </row>
    <row r="158" spans="1:9" ht="14.25">
      <c r="A158" s="91"/>
      <c r="B158" s="6" t="s">
        <v>16</v>
      </c>
      <c r="C158" s="5"/>
      <c r="D158" s="5"/>
      <c r="E158" s="19">
        <v>1191000</v>
      </c>
      <c r="F158" s="19">
        <v>1481701</v>
      </c>
      <c r="G158" s="56">
        <v>1481135.51</v>
      </c>
      <c r="H158" s="26">
        <f t="shared" si="10"/>
        <v>99.96183508008701</v>
      </c>
      <c r="I158" s="36">
        <f t="shared" si="11"/>
        <v>124.40814441645675</v>
      </c>
    </row>
    <row r="159" spans="1:9" ht="15">
      <c r="A159" s="91"/>
      <c r="B159" s="74" t="s">
        <v>82</v>
      </c>
      <c r="C159" s="5"/>
      <c r="D159" s="5" t="s">
        <v>158</v>
      </c>
      <c r="E159" s="19">
        <f>SUM(E160+E163)</f>
        <v>0</v>
      </c>
      <c r="F159" s="19">
        <f>SUM(F160+F163)</f>
        <v>246349</v>
      </c>
      <c r="G159" s="56">
        <f>SUM(G160+G163)</f>
        <v>162261.39</v>
      </c>
      <c r="H159" s="26">
        <f t="shared" si="10"/>
        <v>65.86646992681115</v>
      </c>
      <c r="I159" s="36">
        <v>0</v>
      </c>
    </row>
    <row r="160" spans="1:9" ht="14.25">
      <c r="A160" s="91"/>
      <c r="B160" s="6" t="s">
        <v>27</v>
      </c>
      <c r="C160" s="5"/>
      <c r="D160" s="5"/>
      <c r="E160" s="19">
        <v>0</v>
      </c>
      <c r="F160" s="19">
        <v>236349</v>
      </c>
      <c r="G160" s="56">
        <v>152261.39</v>
      </c>
      <c r="H160" s="26">
        <f t="shared" si="10"/>
        <v>64.422269609772</v>
      </c>
      <c r="I160" s="36">
        <v>0</v>
      </c>
    </row>
    <row r="161" spans="1:9" ht="14.25">
      <c r="A161" s="91"/>
      <c r="B161" s="6" t="s">
        <v>16</v>
      </c>
      <c r="C161" s="5"/>
      <c r="D161" s="5"/>
      <c r="E161" s="19">
        <v>0</v>
      </c>
      <c r="F161" s="19">
        <v>98564</v>
      </c>
      <c r="G161" s="56">
        <v>63278.32</v>
      </c>
      <c r="H161" s="26">
        <f t="shared" si="10"/>
        <v>64.20023538005762</v>
      </c>
      <c r="I161" s="36">
        <v>0</v>
      </c>
    </row>
    <row r="162" spans="1:9" ht="14.25">
      <c r="A162" s="91"/>
      <c r="B162" s="6" t="s">
        <v>144</v>
      </c>
      <c r="C162" s="5"/>
      <c r="D162" s="5"/>
      <c r="E162" s="19">
        <v>0</v>
      </c>
      <c r="F162" s="19">
        <v>40000</v>
      </c>
      <c r="G162" s="56">
        <v>40000</v>
      </c>
      <c r="H162" s="26">
        <f t="shared" si="10"/>
        <v>100</v>
      </c>
      <c r="I162" s="36">
        <v>0</v>
      </c>
    </row>
    <row r="163" spans="1:9" ht="14.25">
      <c r="A163" s="91"/>
      <c r="B163" s="6" t="s">
        <v>19</v>
      </c>
      <c r="C163" s="5"/>
      <c r="D163" s="5"/>
      <c r="E163" s="19">
        <v>0</v>
      </c>
      <c r="F163" s="19">
        <v>10000</v>
      </c>
      <c r="G163" s="56">
        <v>10000</v>
      </c>
      <c r="H163" s="26">
        <f t="shared" si="10"/>
        <v>100</v>
      </c>
      <c r="I163" s="36">
        <v>0</v>
      </c>
    </row>
    <row r="164" spans="1:9" ht="15">
      <c r="A164" s="91" t="s">
        <v>111</v>
      </c>
      <c r="B164" s="73" t="s">
        <v>126</v>
      </c>
      <c r="C164" s="11" t="s">
        <v>92</v>
      </c>
      <c r="D164" s="11"/>
      <c r="E164" s="41">
        <f>SUM(E165+E168+E171+E175+E178+E181+E183)</f>
        <v>3007933</v>
      </c>
      <c r="F164" s="41">
        <f>SUM(F165+F168+F171+F175+F178+F181+F183)</f>
        <v>3838696</v>
      </c>
      <c r="G164" s="57">
        <f>SUM(G165+G168+G171+G175+G178+G181+G183)</f>
        <v>3529233.67</v>
      </c>
      <c r="H164" s="31">
        <f t="shared" si="10"/>
        <v>91.93834755344002</v>
      </c>
      <c r="I164" s="37">
        <f t="shared" si="11"/>
        <v>127.61906598318514</v>
      </c>
    </row>
    <row r="165" spans="1:9" ht="15">
      <c r="A165" s="91"/>
      <c r="B165" s="72" t="s">
        <v>93</v>
      </c>
      <c r="C165" s="5"/>
      <c r="D165" s="5" t="s">
        <v>94</v>
      </c>
      <c r="E165" s="19">
        <f>SUM(E166)</f>
        <v>79600</v>
      </c>
      <c r="F165" s="19">
        <f>SUM(F166)</f>
        <v>75535</v>
      </c>
      <c r="G165" s="56">
        <f>SUM(G166)</f>
        <v>74184.96</v>
      </c>
      <c r="H165" s="26">
        <f t="shared" si="10"/>
        <v>98.21269610114517</v>
      </c>
      <c r="I165" s="36">
        <f t="shared" si="11"/>
        <v>94.89321608040201</v>
      </c>
    </row>
    <row r="166" spans="1:9" ht="14.25">
      <c r="A166" s="91"/>
      <c r="B166" s="6" t="s">
        <v>27</v>
      </c>
      <c r="C166" s="5"/>
      <c r="D166" s="5"/>
      <c r="E166" s="19">
        <v>79600</v>
      </c>
      <c r="F166" s="19">
        <v>75535</v>
      </c>
      <c r="G166" s="56">
        <v>74184.96</v>
      </c>
      <c r="H166" s="26">
        <f t="shared" si="10"/>
        <v>98.21269610114517</v>
      </c>
      <c r="I166" s="36">
        <f t="shared" si="11"/>
        <v>94.89321608040201</v>
      </c>
    </row>
    <row r="167" spans="1:9" ht="14.25">
      <c r="A167" s="91"/>
      <c r="B167" s="6" t="s">
        <v>16</v>
      </c>
      <c r="C167" s="5"/>
      <c r="D167" s="5"/>
      <c r="E167" s="19">
        <v>70600</v>
      </c>
      <c r="F167" s="19">
        <v>68538</v>
      </c>
      <c r="G167" s="56">
        <v>67289.75</v>
      </c>
      <c r="H167" s="26">
        <f t="shared" si="10"/>
        <v>98.17874755610026</v>
      </c>
      <c r="I167" s="36">
        <f t="shared" si="11"/>
        <v>97.07932011331445</v>
      </c>
    </row>
    <row r="168" spans="1:9" ht="15">
      <c r="A168" s="91"/>
      <c r="B168" s="72" t="s">
        <v>96</v>
      </c>
      <c r="C168" s="5"/>
      <c r="D168" s="5" t="s">
        <v>95</v>
      </c>
      <c r="E168" s="19">
        <f>SUM(E169)</f>
        <v>1681000</v>
      </c>
      <c r="F168" s="19">
        <f>SUM(F169)</f>
        <v>1679353</v>
      </c>
      <c r="G168" s="56">
        <f>SUM(G169)</f>
        <v>1677571.79</v>
      </c>
      <c r="H168" s="26">
        <f t="shared" si="10"/>
        <v>99.89393474748907</v>
      </c>
      <c r="I168" s="36">
        <f t="shared" si="11"/>
        <v>99.90202260559191</v>
      </c>
    </row>
    <row r="169" spans="1:9" ht="14.25">
      <c r="A169" s="91"/>
      <c r="B169" s="6" t="s">
        <v>27</v>
      </c>
      <c r="C169" s="5"/>
      <c r="D169" s="5"/>
      <c r="E169" s="19">
        <v>1681000</v>
      </c>
      <c r="F169" s="19">
        <v>1679353</v>
      </c>
      <c r="G169" s="56">
        <v>1677571.79</v>
      </c>
      <c r="H169" s="26">
        <f t="shared" si="10"/>
        <v>99.89393474748907</v>
      </c>
      <c r="I169" s="36">
        <f t="shared" si="11"/>
        <v>99.90202260559191</v>
      </c>
    </row>
    <row r="170" spans="1:9" ht="14.25">
      <c r="A170" s="91"/>
      <c r="B170" s="6" t="s">
        <v>16</v>
      </c>
      <c r="C170" s="5"/>
      <c r="D170" s="5"/>
      <c r="E170" s="19">
        <v>1221000</v>
      </c>
      <c r="F170" s="19">
        <v>1222706</v>
      </c>
      <c r="G170" s="56">
        <v>1221050.99</v>
      </c>
      <c r="H170" s="26">
        <f t="shared" si="10"/>
        <v>99.86464366740655</v>
      </c>
      <c r="I170" s="36">
        <f t="shared" si="11"/>
        <v>100.13972153972155</v>
      </c>
    </row>
    <row r="171" spans="1:9" ht="30">
      <c r="A171" s="91"/>
      <c r="B171" s="73" t="s">
        <v>98</v>
      </c>
      <c r="C171" s="5"/>
      <c r="D171" s="5" t="s">
        <v>97</v>
      </c>
      <c r="E171" s="19">
        <f>SUM(E172+E174)</f>
        <v>889500</v>
      </c>
      <c r="F171" s="19">
        <f>SUM(F172+F174)</f>
        <v>917888</v>
      </c>
      <c r="G171" s="56">
        <f>SUM(G172+G174)</f>
        <v>909176.6900000001</v>
      </c>
      <c r="H171" s="26">
        <f t="shared" si="10"/>
        <v>99.05093976607169</v>
      </c>
      <c r="I171" s="36">
        <f t="shared" si="11"/>
        <v>103.19145587408656</v>
      </c>
    </row>
    <row r="172" spans="1:9" ht="14.25">
      <c r="A172" s="91"/>
      <c r="B172" s="6" t="s">
        <v>27</v>
      </c>
      <c r="C172" s="5"/>
      <c r="D172" s="5"/>
      <c r="E172" s="19">
        <v>889500</v>
      </c>
      <c r="F172" s="19">
        <v>905207</v>
      </c>
      <c r="G172" s="56">
        <v>896495.8</v>
      </c>
      <c r="H172" s="26">
        <f t="shared" si="10"/>
        <v>99.03765658020762</v>
      </c>
      <c r="I172" s="36">
        <f t="shared" si="11"/>
        <v>101.76582349634626</v>
      </c>
    </row>
    <row r="173" spans="1:9" ht="14.25">
      <c r="A173" s="91"/>
      <c r="B173" s="6" t="s">
        <v>16</v>
      </c>
      <c r="C173" s="5"/>
      <c r="D173" s="5"/>
      <c r="E173" s="19">
        <v>747000</v>
      </c>
      <c r="F173" s="19">
        <v>754705</v>
      </c>
      <c r="G173" s="56">
        <v>746306.86</v>
      </c>
      <c r="H173" s="26">
        <f t="shared" si="10"/>
        <v>98.88722878475696</v>
      </c>
      <c r="I173" s="36">
        <f t="shared" si="11"/>
        <v>101.03145917001339</v>
      </c>
    </row>
    <row r="174" spans="1:9" ht="14.25">
      <c r="A174" s="91"/>
      <c r="B174" s="6" t="s">
        <v>19</v>
      </c>
      <c r="C174" s="5"/>
      <c r="D174" s="5"/>
      <c r="E174" s="19">
        <v>0</v>
      </c>
      <c r="F174" s="19">
        <v>12681</v>
      </c>
      <c r="G174" s="56">
        <v>12680.89</v>
      </c>
      <c r="H174" s="26">
        <f t="shared" si="10"/>
        <v>99.99913256052362</v>
      </c>
      <c r="I174" s="36">
        <v>0</v>
      </c>
    </row>
    <row r="175" spans="1:9" ht="15">
      <c r="A175" s="91"/>
      <c r="B175" s="72" t="s">
        <v>100</v>
      </c>
      <c r="C175" s="5"/>
      <c r="D175" s="5" t="s">
        <v>99</v>
      </c>
      <c r="E175" s="19">
        <f>SUM(E176)</f>
        <v>341000</v>
      </c>
      <c r="F175" s="19">
        <f>SUM(F176)</f>
        <v>217321</v>
      </c>
      <c r="G175" s="56">
        <f>SUM(G176)</f>
        <v>216243.11</v>
      </c>
      <c r="H175" s="26">
        <f t="shared" si="10"/>
        <v>99.50401019689767</v>
      </c>
      <c r="I175" s="36">
        <f t="shared" si="11"/>
        <v>63.730498533724344</v>
      </c>
    </row>
    <row r="176" spans="1:9" ht="14.25">
      <c r="A176" s="91"/>
      <c r="B176" s="6" t="s">
        <v>27</v>
      </c>
      <c r="C176" s="5"/>
      <c r="D176" s="5"/>
      <c r="E176" s="19">
        <v>341000</v>
      </c>
      <c r="F176" s="19">
        <v>217321</v>
      </c>
      <c r="G176" s="56">
        <v>216243.11</v>
      </c>
      <c r="H176" s="26">
        <f t="shared" si="10"/>
        <v>99.50401019689767</v>
      </c>
      <c r="I176" s="36">
        <f t="shared" si="11"/>
        <v>63.730498533724344</v>
      </c>
    </row>
    <row r="177" spans="1:9" ht="14.25">
      <c r="A177" s="91"/>
      <c r="B177" s="6" t="s">
        <v>16</v>
      </c>
      <c r="C177" s="5"/>
      <c r="D177" s="5"/>
      <c r="E177" s="19">
        <v>116000</v>
      </c>
      <c r="F177" s="19">
        <v>85143</v>
      </c>
      <c r="G177" s="56">
        <v>85107.84</v>
      </c>
      <c r="H177" s="26">
        <f t="shared" si="10"/>
        <v>99.95870476727387</v>
      </c>
      <c r="I177" s="36">
        <f t="shared" si="11"/>
        <v>73.39913793103449</v>
      </c>
    </row>
    <row r="178" spans="1:9" ht="15">
      <c r="A178" s="91"/>
      <c r="B178" s="72" t="s">
        <v>101</v>
      </c>
      <c r="C178" s="5"/>
      <c r="D178" s="5" t="s">
        <v>102</v>
      </c>
      <c r="E178" s="19">
        <f>SUM(E179)</f>
        <v>0</v>
      </c>
      <c r="F178" s="19">
        <f>SUM(F179)</f>
        <v>901394</v>
      </c>
      <c r="G178" s="56">
        <f>SUM(G179)</f>
        <v>604915.27</v>
      </c>
      <c r="H178" s="26">
        <f t="shared" si="10"/>
        <v>67.10886360459466</v>
      </c>
      <c r="I178" s="36">
        <v>0</v>
      </c>
    </row>
    <row r="179" spans="1:9" ht="14.25">
      <c r="A179" s="91"/>
      <c r="B179" s="6" t="s">
        <v>27</v>
      </c>
      <c r="C179" s="5"/>
      <c r="D179" s="5"/>
      <c r="E179" s="19">
        <v>0</v>
      </c>
      <c r="F179" s="19">
        <v>901394</v>
      </c>
      <c r="G179" s="56">
        <v>604915.27</v>
      </c>
      <c r="H179" s="26">
        <f t="shared" si="10"/>
        <v>67.10886360459466</v>
      </c>
      <c r="I179" s="36">
        <v>0</v>
      </c>
    </row>
    <row r="180" spans="1:9" ht="14.25">
      <c r="A180" s="91"/>
      <c r="B180" s="6" t="s">
        <v>16</v>
      </c>
      <c r="C180" s="5"/>
      <c r="D180" s="5"/>
      <c r="E180" s="19">
        <v>0</v>
      </c>
      <c r="F180" s="19">
        <v>26700</v>
      </c>
      <c r="G180" s="56">
        <v>2379.65</v>
      </c>
      <c r="H180" s="26">
        <f t="shared" si="10"/>
        <v>8.9125468164794</v>
      </c>
      <c r="I180" s="36">
        <v>0</v>
      </c>
    </row>
    <row r="181" spans="1:9" ht="15">
      <c r="A181" s="91"/>
      <c r="B181" s="72" t="s">
        <v>80</v>
      </c>
      <c r="C181" s="5"/>
      <c r="D181" s="5" t="s">
        <v>103</v>
      </c>
      <c r="E181" s="19">
        <f>SUM(E182)</f>
        <v>16833</v>
      </c>
      <c r="F181" s="19">
        <f>SUM(F182)</f>
        <v>16833</v>
      </c>
      <c r="G181" s="56">
        <f>SUM(G182)</f>
        <v>16769.85</v>
      </c>
      <c r="H181" s="26">
        <f t="shared" si="10"/>
        <v>99.62484405631794</v>
      </c>
      <c r="I181" s="36">
        <f t="shared" si="11"/>
        <v>100</v>
      </c>
    </row>
    <row r="182" spans="1:9" ht="14.25">
      <c r="A182" s="91"/>
      <c r="B182" s="6" t="s">
        <v>14</v>
      </c>
      <c r="C182" s="5"/>
      <c r="D182" s="5"/>
      <c r="E182" s="19">
        <v>16833</v>
      </c>
      <c r="F182" s="19">
        <v>16833</v>
      </c>
      <c r="G182" s="56">
        <v>16769.85</v>
      </c>
      <c r="H182" s="26">
        <f t="shared" si="10"/>
        <v>99.62484405631794</v>
      </c>
      <c r="I182" s="36">
        <f t="shared" si="11"/>
        <v>100</v>
      </c>
    </row>
    <row r="183" spans="1:9" ht="15">
      <c r="A183" s="91"/>
      <c r="B183" s="72" t="s">
        <v>159</v>
      </c>
      <c r="C183" s="5"/>
      <c r="D183" s="5" t="s">
        <v>104</v>
      </c>
      <c r="E183" s="19">
        <f>SUM(E184)</f>
        <v>0</v>
      </c>
      <c r="F183" s="19">
        <f>SUM(F184)</f>
        <v>30372</v>
      </c>
      <c r="G183" s="56">
        <f>SUM(G184)</f>
        <v>30372</v>
      </c>
      <c r="H183" s="26">
        <f t="shared" si="10"/>
        <v>100</v>
      </c>
      <c r="I183" s="36">
        <v>0</v>
      </c>
    </row>
    <row r="184" spans="1:9" ht="14.25">
      <c r="A184" s="91"/>
      <c r="B184" s="6" t="s">
        <v>15</v>
      </c>
      <c r="C184" s="5"/>
      <c r="D184" s="5"/>
      <c r="E184" s="19">
        <v>0</v>
      </c>
      <c r="F184" s="19">
        <v>30372</v>
      </c>
      <c r="G184" s="56">
        <v>30372</v>
      </c>
      <c r="H184" s="26">
        <f t="shared" si="10"/>
        <v>100</v>
      </c>
      <c r="I184" s="36">
        <v>0</v>
      </c>
    </row>
    <row r="185" spans="1:9" ht="14.25">
      <c r="A185" s="91"/>
      <c r="B185" s="6" t="s">
        <v>144</v>
      </c>
      <c r="C185" s="5"/>
      <c r="D185" s="5"/>
      <c r="E185" s="19">
        <v>0</v>
      </c>
      <c r="F185" s="19">
        <v>2200</v>
      </c>
      <c r="G185" s="56">
        <v>2200</v>
      </c>
      <c r="H185" s="26">
        <f t="shared" si="10"/>
        <v>100</v>
      </c>
      <c r="I185" s="36">
        <v>0</v>
      </c>
    </row>
    <row r="186" spans="1:9" ht="15">
      <c r="A186" s="89">
        <v>1</v>
      </c>
      <c r="B186" s="16">
        <v>2</v>
      </c>
      <c r="C186" s="16">
        <v>3</v>
      </c>
      <c r="D186" s="16">
        <v>4</v>
      </c>
      <c r="E186" s="16">
        <v>5</v>
      </c>
      <c r="F186" s="71">
        <v>6</v>
      </c>
      <c r="G186" s="71">
        <v>7</v>
      </c>
      <c r="H186" s="71">
        <v>8</v>
      </c>
      <c r="I186" s="90">
        <v>9</v>
      </c>
    </row>
    <row r="187" spans="1:9" ht="15">
      <c r="A187" s="91" t="s">
        <v>115</v>
      </c>
      <c r="B187" s="72" t="s">
        <v>127</v>
      </c>
      <c r="C187" s="11" t="s">
        <v>106</v>
      </c>
      <c r="D187" s="11"/>
      <c r="E187" s="41">
        <f>SUM(E188+E192+E193)</f>
        <v>225000</v>
      </c>
      <c r="F187" s="41">
        <f>SUM(F188+F192+F193)</f>
        <v>240000</v>
      </c>
      <c r="G187" s="57">
        <f>SUM(G188+G192+G193)</f>
        <v>229773.16999999998</v>
      </c>
      <c r="H187" s="31">
        <f t="shared" si="10"/>
        <v>95.73882083333332</v>
      </c>
      <c r="I187" s="37">
        <f t="shared" si="11"/>
        <v>106.66666666666667</v>
      </c>
    </row>
    <row r="188" spans="1:9" ht="15">
      <c r="A188" s="91"/>
      <c r="B188" s="72" t="s">
        <v>108</v>
      </c>
      <c r="C188" s="5"/>
      <c r="D188" s="5" t="s">
        <v>107</v>
      </c>
      <c r="E188" s="19">
        <f>SUM(E189)</f>
        <v>15000</v>
      </c>
      <c r="F188" s="19">
        <f>SUM(F189)</f>
        <v>30000</v>
      </c>
      <c r="G188" s="56">
        <f>SUM(G189)</f>
        <v>19773.17</v>
      </c>
      <c r="H188" s="26">
        <f t="shared" si="10"/>
        <v>65.91056666666665</v>
      </c>
      <c r="I188" s="36">
        <f t="shared" si="11"/>
        <v>200</v>
      </c>
    </row>
    <row r="189" spans="1:9" ht="14.25">
      <c r="A189" s="91"/>
      <c r="B189" s="6" t="s">
        <v>27</v>
      </c>
      <c r="C189" s="5"/>
      <c r="D189" s="5"/>
      <c r="E189" s="40">
        <v>15000</v>
      </c>
      <c r="F189" s="19">
        <v>30000</v>
      </c>
      <c r="G189" s="56">
        <v>19773.17</v>
      </c>
      <c r="H189" s="26">
        <f t="shared" si="10"/>
        <v>65.91056666666665</v>
      </c>
      <c r="I189" s="36">
        <f t="shared" si="11"/>
        <v>200</v>
      </c>
    </row>
    <row r="190" spans="1:9" ht="14.25">
      <c r="A190" s="91"/>
      <c r="B190" s="6" t="s">
        <v>16</v>
      </c>
      <c r="C190" s="5"/>
      <c r="D190" s="5"/>
      <c r="E190" s="40">
        <v>0</v>
      </c>
      <c r="F190" s="19">
        <v>1600</v>
      </c>
      <c r="G190" s="56">
        <v>1600</v>
      </c>
      <c r="H190" s="26">
        <f t="shared" si="10"/>
        <v>100</v>
      </c>
      <c r="I190" s="36">
        <v>0</v>
      </c>
    </row>
    <row r="191" spans="1:9" ht="14.25">
      <c r="A191" s="91"/>
      <c r="B191" s="6" t="s">
        <v>144</v>
      </c>
      <c r="C191" s="5"/>
      <c r="D191" s="5"/>
      <c r="E191" s="40">
        <v>0</v>
      </c>
      <c r="F191" s="19">
        <v>15000</v>
      </c>
      <c r="G191" s="56">
        <v>14648.17</v>
      </c>
      <c r="H191" s="26">
        <f t="shared" si="10"/>
        <v>97.65446666666666</v>
      </c>
      <c r="I191" s="36">
        <v>0</v>
      </c>
    </row>
    <row r="192" spans="1:9" ht="15">
      <c r="A192" s="91"/>
      <c r="B192" s="72" t="s">
        <v>160</v>
      </c>
      <c r="C192" s="5"/>
      <c r="D192" s="5" t="s">
        <v>109</v>
      </c>
      <c r="E192" s="19">
        <v>10000</v>
      </c>
      <c r="F192" s="19">
        <v>10000</v>
      </c>
      <c r="G192" s="56">
        <v>10000</v>
      </c>
      <c r="H192" s="26">
        <f t="shared" si="10"/>
        <v>100</v>
      </c>
      <c r="I192" s="36">
        <f t="shared" si="11"/>
        <v>100</v>
      </c>
    </row>
    <row r="193" spans="1:9" ht="15">
      <c r="A193" s="91"/>
      <c r="B193" s="72" t="s">
        <v>164</v>
      </c>
      <c r="C193" s="5"/>
      <c r="D193" s="5" t="s">
        <v>110</v>
      </c>
      <c r="E193" s="19">
        <v>200000</v>
      </c>
      <c r="F193" s="19">
        <v>200000</v>
      </c>
      <c r="G193" s="56">
        <v>200000</v>
      </c>
      <c r="H193" s="26">
        <f t="shared" si="10"/>
        <v>100</v>
      </c>
      <c r="I193" s="36">
        <f t="shared" si="11"/>
        <v>100</v>
      </c>
    </row>
    <row r="194" spans="1:9" ht="30" customHeight="1">
      <c r="A194" s="91" t="s">
        <v>168</v>
      </c>
      <c r="B194" s="75" t="s">
        <v>163</v>
      </c>
      <c r="C194" s="21" t="s">
        <v>161</v>
      </c>
      <c r="D194" s="5"/>
      <c r="E194" s="42">
        <f>SUM(E195)</f>
        <v>0</v>
      </c>
      <c r="F194" s="41">
        <f>SUM(F195)</f>
        <v>5000</v>
      </c>
      <c r="G194" s="57">
        <f>SUM(G195)</f>
        <v>5000</v>
      </c>
      <c r="H194" s="31">
        <f t="shared" si="10"/>
        <v>100</v>
      </c>
      <c r="I194" s="37">
        <v>0</v>
      </c>
    </row>
    <row r="195" spans="1:9" ht="15">
      <c r="A195" s="91"/>
      <c r="B195" s="75" t="s">
        <v>165</v>
      </c>
      <c r="C195" s="21"/>
      <c r="D195" s="5" t="s">
        <v>162</v>
      </c>
      <c r="E195" s="19">
        <v>0</v>
      </c>
      <c r="F195" s="19">
        <v>5000</v>
      </c>
      <c r="G195" s="56">
        <v>5000</v>
      </c>
      <c r="H195" s="26">
        <f t="shared" si="10"/>
        <v>100</v>
      </c>
      <c r="I195" s="36">
        <v>0</v>
      </c>
    </row>
    <row r="196" spans="1:9" ht="15">
      <c r="A196" s="91" t="s">
        <v>171</v>
      </c>
      <c r="B196" s="72" t="s">
        <v>128</v>
      </c>
      <c r="C196" s="11" t="s">
        <v>112</v>
      </c>
      <c r="D196" s="11"/>
      <c r="E196" s="41">
        <f>SUM(E197+E200)</f>
        <v>30000</v>
      </c>
      <c r="F196" s="41">
        <f>SUM(F197+F200)</f>
        <v>353125</v>
      </c>
      <c r="G196" s="57">
        <f>SUM(G197+G200)</f>
        <v>258711.77000000002</v>
      </c>
      <c r="H196" s="31">
        <f t="shared" si="10"/>
        <v>73.26351008849558</v>
      </c>
      <c r="I196" s="37">
        <f t="shared" si="11"/>
        <v>1177.0833333333335</v>
      </c>
    </row>
    <row r="197" spans="1:9" ht="15">
      <c r="A197" s="91"/>
      <c r="B197" s="72" t="s">
        <v>167</v>
      </c>
      <c r="C197" s="11"/>
      <c r="D197" s="22" t="s">
        <v>166</v>
      </c>
      <c r="E197" s="23">
        <f>SUM(E198)</f>
        <v>0</v>
      </c>
      <c r="F197" s="19">
        <f>SUM(F198)</f>
        <v>318900</v>
      </c>
      <c r="G197" s="56">
        <f>SUM(G198)</f>
        <v>226578.98</v>
      </c>
      <c r="H197" s="26">
        <f t="shared" si="10"/>
        <v>71.05016619629978</v>
      </c>
      <c r="I197" s="36">
        <v>0</v>
      </c>
    </row>
    <row r="198" spans="1:9" ht="15">
      <c r="A198" s="91"/>
      <c r="B198" s="6" t="s">
        <v>27</v>
      </c>
      <c r="C198" s="11"/>
      <c r="D198" s="17"/>
      <c r="E198" s="23">
        <f>SUM(E199)</f>
        <v>0</v>
      </c>
      <c r="F198" s="19">
        <v>318900</v>
      </c>
      <c r="G198" s="56">
        <v>226578.98</v>
      </c>
      <c r="H198" s="26">
        <f t="shared" si="10"/>
        <v>71.05016619629978</v>
      </c>
      <c r="I198" s="36">
        <v>0</v>
      </c>
    </row>
    <row r="199" spans="1:9" ht="15">
      <c r="A199" s="91"/>
      <c r="B199" s="6" t="s">
        <v>16</v>
      </c>
      <c r="C199" s="11"/>
      <c r="D199" s="11"/>
      <c r="E199" s="23">
        <v>0</v>
      </c>
      <c r="F199" s="19">
        <v>91475</v>
      </c>
      <c r="G199" s="56">
        <v>89089.12</v>
      </c>
      <c r="H199" s="26">
        <f t="shared" si="10"/>
        <v>97.39176824268925</v>
      </c>
      <c r="I199" s="36">
        <v>0</v>
      </c>
    </row>
    <row r="200" spans="1:9" ht="15">
      <c r="A200" s="91"/>
      <c r="B200" s="72" t="s">
        <v>114</v>
      </c>
      <c r="C200" s="5"/>
      <c r="D200" s="5" t="s">
        <v>113</v>
      </c>
      <c r="E200" s="19">
        <f>SUM(E201)</f>
        <v>30000</v>
      </c>
      <c r="F200" s="19">
        <f>SUM(F201)</f>
        <v>34225</v>
      </c>
      <c r="G200" s="56">
        <f>SUM(G201)</f>
        <v>32132.79</v>
      </c>
      <c r="H200" s="26">
        <f t="shared" si="10"/>
        <v>93.88689554419284</v>
      </c>
      <c r="I200" s="36">
        <f t="shared" si="11"/>
        <v>114.08333333333334</v>
      </c>
    </row>
    <row r="201" spans="1:9" ht="14.25">
      <c r="A201" s="91"/>
      <c r="B201" s="6" t="s">
        <v>27</v>
      </c>
      <c r="C201" s="5"/>
      <c r="D201" s="5"/>
      <c r="E201" s="19">
        <v>30000</v>
      </c>
      <c r="F201" s="19">
        <v>34225</v>
      </c>
      <c r="G201" s="56">
        <v>32132.79</v>
      </c>
      <c r="H201" s="26">
        <f t="shared" si="10"/>
        <v>93.88689554419284</v>
      </c>
      <c r="I201" s="36">
        <f t="shared" si="11"/>
        <v>114.08333333333334</v>
      </c>
    </row>
    <row r="202" spans="1:9" ht="14.25">
      <c r="A202" s="91"/>
      <c r="B202" s="6" t="s">
        <v>16</v>
      </c>
      <c r="C202" s="5"/>
      <c r="D202" s="5"/>
      <c r="E202" s="19">
        <v>0</v>
      </c>
      <c r="F202" s="19">
        <v>5850</v>
      </c>
      <c r="G202" s="56">
        <v>4156</v>
      </c>
      <c r="H202" s="26">
        <f t="shared" si="10"/>
        <v>71.04273504273505</v>
      </c>
      <c r="I202" s="36">
        <v>0</v>
      </c>
    </row>
    <row r="203" spans="1:9" ht="15" thickBot="1">
      <c r="A203" s="93"/>
      <c r="B203" s="81" t="s">
        <v>144</v>
      </c>
      <c r="C203" s="10"/>
      <c r="D203" s="10"/>
      <c r="E203" s="20">
        <v>0</v>
      </c>
      <c r="F203" s="20">
        <v>4225</v>
      </c>
      <c r="G203" s="66">
        <v>4225</v>
      </c>
      <c r="H203" s="28">
        <f t="shared" si="10"/>
        <v>100</v>
      </c>
      <c r="I203" s="38">
        <v>0</v>
      </c>
    </row>
    <row r="204" spans="1:9" ht="15.75" thickBot="1">
      <c r="A204" s="84"/>
      <c r="B204" s="85" t="s">
        <v>156</v>
      </c>
      <c r="C204" s="54"/>
      <c r="D204" s="54"/>
      <c r="E204" s="51">
        <f aca="true" t="shared" si="12" ref="E204:G205">SUM(E205)</f>
        <v>18000</v>
      </c>
      <c r="F204" s="51">
        <f t="shared" si="12"/>
        <v>15590</v>
      </c>
      <c r="G204" s="67">
        <f t="shared" si="12"/>
        <v>15590</v>
      </c>
      <c r="H204" s="52">
        <f t="shared" si="10"/>
        <v>100</v>
      </c>
      <c r="I204" s="53">
        <f t="shared" si="11"/>
        <v>86.61111111111111</v>
      </c>
    </row>
    <row r="205" spans="1:9" ht="15">
      <c r="A205" s="92" t="s">
        <v>3</v>
      </c>
      <c r="B205" s="83" t="s">
        <v>120</v>
      </c>
      <c r="C205" s="12" t="s">
        <v>28</v>
      </c>
      <c r="D205" s="14"/>
      <c r="E205" s="47">
        <f t="shared" si="12"/>
        <v>18000</v>
      </c>
      <c r="F205" s="47">
        <f t="shared" si="12"/>
        <v>15590</v>
      </c>
      <c r="G205" s="55">
        <f t="shared" si="12"/>
        <v>15590</v>
      </c>
      <c r="H205" s="27">
        <f t="shared" si="10"/>
        <v>100</v>
      </c>
      <c r="I205" s="39">
        <f t="shared" si="11"/>
        <v>86.61111111111111</v>
      </c>
    </row>
    <row r="206" spans="1:9" ht="15.75" thickBot="1">
      <c r="A206" s="93"/>
      <c r="B206" s="86" t="s">
        <v>172</v>
      </c>
      <c r="C206" s="15"/>
      <c r="D206" s="10" t="s">
        <v>30</v>
      </c>
      <c r="E206" s="20">
        <v>18000</v>
      </c>
      <c r="F206" s="20">
        <v>15590</v>
      </c>
      <c r="G206" s="66">
        <v>15590</v>
      </c>
      <c r="H206" s="28">
        <f t="shared" si="10"/>
        <v>100</v>
      </c>
      <c r="I206" s="38">
        <f t="shared" si="11"/>
        <v>86.61111111111111</v>
      </c>
    </row>
    <row r="207" spans="1:9" ht="15.75" thickBot="1">
      <c r="A207" s="87"/>
      <c r="B207" s="88" t="s">
        <v>116</v>
      </c>
      <c r="C207" s="13"/>
      <c r="D207" s="13"/>
      <c r="E207" s="48">
        <f>SUM(E8+E53+E204)</f>
        <v>55648448</v>
      </c>
      <c r="F207" s="48">
        <f>SUM(F8+F53+F204)</f>
        <v>62480958</v>
      </c>
      <c r="G207" s="69">
        <f>SUM(G8+G53+G204)</f>
        <v>60525479.220000006</v>
      </c>
      <c r="H207" s="29">
        <f t="shared" si="10"/>
        <v>96.87028041407433</v>
      </c>
      <c r="I207" s="30">
        <f t="shared" si="11"/>
        <v>112.27798841757455</v>
      </c>
    </row>
    <row r="208" ht="14.25">
      <c r="G208" s="24"/>
    </row>
    <row r="213" ht="14.25">
      <c r="B213" s="2"/>
    </row>
    <row r="214" ht="14.25">
      <c r="B214" s="2"/>
    </row>
  </sheetData>
  <mergeCells count="34">
    <mergeCell ref="A135:A153"/>
    <mergeCell ref="A164:A185"/>
    <mergeCell ref="F5:F6"/>
    <mergeCell ref="A9:A11"/>
    <mergeCell ref="A12:A14"/>
    <mergeCell ref="A42:A48"/>
    <mergeCell ref="C5:C6"/>
    <mergeCell ref="A15:A23"/>
    <mergeCell ref="A5:A6"/>
    <mergeCell ref="A49:A52"/>
    <mergeCell ref="G5:G6"/>
    <mergeCell ref="H5:I5"/>
    <mergeCell ref="A83:A84"/>
    <mergeCell ref="A36:A41"/>
    <mergeCell ref="A54:A55"/>
    <mergeCell ref="A24:A30"/>
    <mergeCell ref="E5:E6"/>
    <mergeCell ref="D5:D6"/>
    <mergeCell ref="B5:B6"/>
    <mergeCell ref="A32:A35"/>
    <mergeCell ref="A205:A206"/>
    <mergeCell ref="A194:A195"/>
    <mergeCell ref="A187:A193"/>
    <mergeCell ref="A155:A163"/>
    <mergeCell ref="A196:A203"/>
    <mergeCell ref="A56:A60"/>
    <mergeCell ref="A62:A64"/>
    <mergeCell ref="A75:A82"/>
    <mergeCell ref="A129:A134"/>
    <mergeCell ref="A125:A128"/>
    <mergeCell ref="A85:A86"/>
    <mergeCell ref="A65:A74"/>
    <mergeCell ref="A87:A91"/>
    <mergeCell ref="A93:A1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rowBreaks count="6" manualBreakCount="6">
    <brk id="30" max="255" man="1"/>
    <brk id="60" max="255" man="1"/>
    <brk id="91" max="255" man="1"/>
    <brk id="123" max="255" man="1"/>
    <brk id="153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2007-03-13T13:22:06Z</cp:lastPrinted>
  <dcterms:created xsi:type="dcterms:W3CDTF">2003-10-03T09:00:40Z</dcterms:created>
  <dcterms:modified xsi:type="dcterms:W3CDTF">2007-03-13T13:22:11Z</dcterms:modified>
  <cp:category/>
  <cp:version/>
  <cp:contentType/>
  <cp:contentStatus/>
</cp:coreProperties>
</file>